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<sst xmlns="http://schemas.openxmlformats.org/spreadsheetml/2006/main" count="153" uniqueCount="83">
  <si>
    <t>1.Уровень софинансирования со стороны бюджета МО</t>
  </si>
  <si>
    <t>А</t>
  </si>
  <si>
    <t>Б</t>
  </si>
  <si>
    <t>В</t>
  </si>
  <si>
    <t>25% и более</t>
  </si>
  <si>
    <t>Ваш ответ:</t>
  </si>
  <si>
    <t>Полученные баллы:</t>
  </si>
  <si>
    <t>2. Уровень софинансирования со стороны населения</t>
  </si>
  <si>
    <t>10% и более</t>
  </si>
  <si>
    <t>3. Уровень софинансирования со стороны иных источников</t>
  </si>
  <si>
    <t>6. Количество благополучателей</t>
  </si>
  <si>
    <t xml:space="preserve">Количество благополучателей больше численности населения  </t>
  </si>
  <si>
    <t>впишите количество благополучателей</t>
  </si>
  <si>
    <t xml:space="preserve">7. Наличие фото- видеоматериалов собраний жителей </t>
  </si>
  <si>
    <t>Отсутствуют</t>
  </si>
  <si>
    <t>8. Наличие финансовых ресурсов, механизмов содержания и эксплуатации объекта</t>
  </si>
  <si>
    <t>Отсутсвуют</t>
  </si>
  <si>
    <t>Г</t>
  </si>
  <si>
    <t>Наличие специальных информационных материалов, стендов</t>
  </si>
  <si>
    <t xml:space="preserve">Размещение информации в сети Интернет </t>
  </si>
  <si>
    <t xml:space="preserve">Наличие публикаций в печатных СМИ </t>
  </si>
  <si>
    <t>Наличие передачи на ТВ</t>
  </si>
  <si>
    <t>Общее количество набранных баллов:</t>
  </si>
  <si>
    <t>баллов</t>
  </si>
  <si>
    <t>Динамика собранных баллов</t>
  </si>
  <si>
    <t>9. Участие населения в предварительном обсуждении</t>
  </si>
  <si>
    <t>10.Участие населения в итоговом обсуждении</t>
  </si>
  <si>
    <t xml:space="preserve">11.Использование средств информации в процессе </t>
  </si>
  <si>
    <t xml:space="preserve">       количество баллов</t>
  </si>
  <si>
    <t>20% и более от стоимости проекта</t>
  </si>
  <si>
    <t xml:space="preserve">20% и более от стоимости проекта </t>
  </si>
  <si>
    <t>Впишите общую стоимость проекта</t>
  </si>
  <si>
    <t>4. Неоплачиваемый вклад населения</t>
  </si>
  <si>
    <t>Впишите стоимость неоплачиваемого вклада</t>
  </si>
  <si>
    <t>%</t>
  </si>
  <si>
    <t>если вариантов ответа несколько, то запишите их каждый в отдельную ячейку</t>
  </si>
  <si>
    <t>Показатели</t>
  </si>
  <si>
    <t>Если Ваш ответ не соответствует А или Б, впишите свой процент софинансирования</t>
  </si>
  <si>
    <t>руб.</t>
  </si>
  <si>
    <t>выберите правильный вариант</t>
  </si>
  <si>
    <t>Введите данные для расчета неоплачиваемого вклада:</t>
  </si>
  <si>
    <t>Введите данные для расчета процента неоплачиваемого вклада иных источников:</t>
  </si>
  <si>
    <t>менее 20% от стоимости проекта</t>
  </si>
  <si>
    <t>выберите правильный вариант, если необходимо заполните пустые ячейки</t>
  </si>
  <si>
    <t xml:space="preserve">Процент неоплачиваемого вклада населения равен: </t>
  </si>
  <si>
    <t>Процент неоплачиваемого вклада от иных источников равен:</t>
  </si>
  <si>
    <t>Социальная эффективность от реализации проекта</t>
  </si>
  <si>
    <r>
      <t xml:space="preserve">Если Ваш ответ не соответствует А или Б, впишите свой </t>
    </r>
    <r>
      <rPr>
        <u val="single"/>
        <sz val="9"/>
        <color indexed="8"/>
        <rFont val="Calibri"/>
        <family val="2"/>
      </rPr>
      <t>процент софинансирования</t>
    </r>
  </si>
  <si>
    <t>В наличии</t>
  </si>
  <si>
    <t>впишите количество   жителей населения по данным Росстата</t>
  </si>
  <si>
    <t xml:space="preserve">Количество благополучателей меньше или равно численности населения  </t>
  </si>
  <si>
    <t>участие населения &gt; 20% от числа жителей достигших 18 лет</t>
  </si>
  <si>
    <t>участие населения &lt; или = 20% от числа жителей достигших 18 лет</t>
  </si>
  <si>
    <t>впишите численность населения старше 18 лет по данным избиркома</t>
  </si>
  <si>
    <t>Если Ваш ответ не соответствует А или Б, впишите свои данные процент софинансирования</t>
  </si>
  <si>
    <t>впишите численность населения старше 18 лет     по данным избиркома</t>
  </si>
  <si>
    <t xml:space="preserve">   1.Уровень софинансирования со стороны бюджета МО</t>
  </si>
  <si>
    <t xml:space="preserve">   2. Уровень софинансирования со стороны населения</t>
  </si>
  <si>
    <t xml:space="preserve">   3. Уровень софинансирования со стороны иных источников</t>
  </si>
  <si>
    <t xml:space="preserve">   4. Вклад населения в неденежной форме</t>
  </si>
  <si>
    <t xml:space="preserve">   5.Вклад иных источников в неденежной форме</t>
  </si>
  <si>
    <t xml:space="preserve">   6. Количество благополучателей</t>
  </si>
  <si>
    <t xml:space="preserve">   7. Наличие фото- видеоматериалов собраний жителей </t>
  </si>
  <si>
    <t xml:space="preserve">   9. Участие населения в предварительном обсуждении</t>
  </si>
  <si>
    <t xml:space="preserve">   10. Участие населения в итоговом обсуждении</t>
  </si>
  <si>
    <t xml:space="preserve">   11. Использование средств информации в процессе </t>
  </si>
  <si>
    <t xml:space="preserve">      Социальная эффективность от реализации проекта               Социальная эффективность от реализации проекта</t>
  </si>
  <si>
    <t>Сумма баллов за блок:</t>
  </si>
  <si>
    <t>/45</t>
  </si>
  <si>
    <t>/15</t>
  </si>
  <si>
    <t>/40</t>
  </si>
  <si>
    <r>
      <rPr>
        <b/>
        <sz val="22"/>
        <color indexed="9"/>
        <rFont val="Calibri"/>
        <family val="2"/>
      </rPr>
      <t>/ 100</t>
    </r>
    <r>
      <rPr>
        <b/>
        <sz val="11"/>
        <color indexed="9"/>
        <rFont val="Calibri"/>
        <family val="2"/>
      </rPr>
      <t xml:space="preserve"> баллов</t>
    </r>
  </si>
  <si>
    <t>впишите количество    жителей населенного   пункта, принявших участие     в определении проблемы</t>
  </si>
  <si>
    <t>впишите количество    жителей, принявших      участие в итоговом обсуждении проекта</t>
  </si>
  <si>
    <t>Степень участия жителей населенного пункта в определении и решении проблемы, заявленной в проекте</t>
  </si>
  <si>
    <t xml:space="preserve">                      Степень участия жителей населенного пункта в определении и решении проблемы, заявленной в проекте                       </t>
  </si>
  <si>
    <t>Вклад участников проекта в его финансирование</t>
  </si>
  <si>
    <t>5. Неоплачиваемый вклад иных источников</t>
  </si>
  <si>
    <t xml:space="preserve">                    Вклад участников проекта в его финансирование                                     Вклад участников проекта в его финансирование                                          Вклад участников проекта в его финансирование                        </t>
  </si>
  <si>
    <t>при этом варианте сразу переходите к ячейке "Ваш ответ"</t>
  </si>
  <si>
    <t>Тренажер разработан сотрудниками
Красноярского краевого государственного бюджетного учреждения дополнительного профессионального образования
«Институт муниципального развития»
г.Красноярск, 2018</t>
  </si>
  <si>
    <t xml:space="preserve">   8. Наличие финансовых ресурсов, механизмов содержания</t>
  </si>
  <si>
    <t xml:space="preserve">       и эксплуатации объекта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</si>
</sst>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27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22"/>
      <color indexed="9"/>
      <name val="Calibri"/>
      <family val="2"/>
    </font>
    <font>
      <b/>
      <sz val="18"/>
      <color indexed="49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49"/>
      <name val="Calibri"/>
      <family val="2"/>
    </font>
    <font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42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sz val="10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9"/>
      <color indexed="18"/>
      <name val="Calibri"/>
      <family val="2"/>
    </font>
    <font>
      <b/>
      <sz val="9"/>
      <color indexed="18"/>
      <name val="Calibri"/>
      <family val="2"/>
    </font>
    <font>
      <b/>
      <sz val="14"/>
      <color indexed="18"/>
      <name val="Calibri"/>
      <family val="2"/>
    </font>
    <font>
      <sz val="11"/>
      <color indexed="44"/>
      <name val="Calibri"/>
      <family val="2"/>
    </font>
    <font>
      <sz val="9"/>
      <color indexed="30"/>
      <name val="Calibri"/>
      <family val="2"/>
    </font>
    <font>
      <sz val="9"/>
      <color indexed="53"/>
      <name val="Calibri"/>
      <family val="2"/>
    </font>
    <font>
      <b/>
      <sz val="12"/>
      <color indexed="56"/>
      <name val="Calibri"/>
      <family val="2"/>
    </font>
    <font>
      <b/>
      <sz val="18"/>
      <color indexed="14"/>
      <name val="Calibri"/>
      <family val="2"/>
    </font>
    <font>
      <sz val="11"/>
      <color indexed="14"/>
      <name val="Calibri"/>
      <family val="2"/>
    </font>
    <font>
      <b/>
      <sz val="11"/>
      <color indexed="14"/>
      <name val="Calibri"/>
      <family val="2"/>
    </font>
    <font>
      <sz val="9"/>
      <color indexed="14"/>
      <name val="Calibri"/>
      <family val="2"/>
    </font>
    <font>
      <b/>
      <sz val="14"/>
      <color indexed="49"/>
      <name val="Calibri"/>
      <family val="2"/>
    </font>
    <font>
      <b/>
      <sz val="11"/>
      <color indexed="49"/>
      <name val="Calibri"/>
      <family val="2"/>
    </font>
    <font>
      <sz val="12"/>
      <color indexed="56"/>
      <name val="Calibri"/>
      <family val="2"/>
    </font>
    <font>
      <b/>
      <sz val="12"/>
      <color indexed="18"/>
      <name val="Calibri"/>
      <family val="2"/>
    </font>
    <font>
      <i/>
      <sz val="11"/>
      <color indexed="8"/>
      <name val="Calibri"/>
      <family val="2"/>
    </font>
    <font>
      <i/>
      <sz val="11"/>
      <color indexed="14"/>
      <name val="Calibri"/>
      <family val="2"/>
    </font>
    <font>
      <i/>
      <sz val="11"/>
      <color indexed="18"/>
      <name val="Calibri"/>
      <family val="2"/>
    </font>
    <font>
      <b/>
      <sz val="12"/>
      <color indexed="14"/>
      <name val="Calibri"/>
      <family val="2"/>
    </font>
    <font>
      <i/>
      <sz val="11"/>
      <color indexed="49"/>
      <name val="Calibri"/>
      <family val="2"/>
    </font>
    <font>
      <b/>
      <sz val="12"/>
      <color indexed="49"/>
      <name val="Calibri"/>
      <family val="2"/>
    </font>
    <font>
      <sz val="9"/>
      <color indexed="49"/>
      <name val="Calibri"/>
      <family val="2"/>
    </font>
    <font>
      <i/>
      <sz val="9"/>
      <color indexed="8"/>
      <name val="Calibri"/>
      <family val="2"/>
    </font>
    <font>
      <i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 tint="0.34999001026153564"/>
      <name val="Calibri"/>
      <family val="2"/>
    </font>
    <font>
      <i/>
      <sz val="11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Calibri"/>
      <family val="2"/>
    </font>
    <font>
      <b/>
      <sz val="12"/>
      <color theme="4" tint="-0.24997000396251678"/>
      <name val="Calibri"/>
      <family val="2"/>
    </font>
    <font>
      <b/>
      <sz val="18"/>
      <color theme="8" tint="-0.24997000396251678"/>
      <name val="Calibri"/>
      <family val="2"/>
    </font>
    <font>
      <sz val="11"/>
      <color theme="8" tint="0.7999799847602844"/>
      <name val="Calibri"/>
      <family val="2"/>
    </font>
    <font>
      <b/>
      <sz val="11"/>
      <color rgb="FF7030A0"/>
      <name val="Calibri"/>
      <family val="2"/>
    </font>
    <font>
      <sz val="11"/>
      <color rgb="FF003399"/>
      <name val="Calibri"/>
      <family val="2"/>
    </font>
    <font>
      <sz val="9"/>
      <color rgb="FF003399"/>
      <name val="Calibri"/>
      <family val="2"/>
    </font>
    <font>
      <b/>
      <sz val="11"/>
      <color rgb="FF003399"/>
      <name val="Calibri"/>
      <family val="2"/>
    </font>
    <font>
      <b/>
      <sz val="14"/>
      <color rgb="FF003399"/>
      <name val="Calibri"/>
      <family val="2"/>
    </font>
    <font>
      <sz val="11"/>
      <color rgb="FFCDE6FF"/>
      <name val="Calibri"/>
      <family val="2"/>
    </font>
    <font>
      <b/>
      <sz val="22"/>
      <color theme="0"/>
      <name val="Calibri"/>
      <family val="2"/>
    </font>
    <font>
      <b/>
      <sz val="18"/>
      <color rgb="FFFF0066"/>
      <name val="Calibri"/>
      <family val="2"/>
    </font>
    <font>
      <sz val="11"/>
      <color rgb="FFFF0066"/>
      <name val="Calibri"/>
      <family val="2"/>
    </font>
    <font>
      <b/>
      <sz val="11"/>
      <color rgb="FFFF0066"/>
      <name val="Calibri"/>
      <family val="2"/>
    </font>
    <font>
      <sz val="11"/>
      <color rgb="FFE8FEEA"/>
      <name val="Calibri"/>
      <family val="2"/>
    </font>
    <font>
      <sz val="11"/>
      <color theme="8" tint="-0.24997000396251678"/>
      <name val="Calibri"/>
      <family val="2"/>
    </font>
    <font>
      <b/>
      <sz val="11"/>
      <color rgb="FF32879E"/>
      <name val="Calibri"/>
      <family val="2"/>
    </font>
    <font>
      <b/>
      <sz val="11"/>
      <color rgb="FF002060"/>
      <name val="Calibri"/>
      <family val="2"/>
    </font>
    <font>
      <b/>
      <sz val="12"/>
      <color rgb="FF003399"/>
      <name val="Calibri"/>
      <family val="2"/>
    </font>
    <font>
      <i/>
      <sz val="11"/>
      <color theme="1"/>
      <name val="Calibri"/>
      <family val="2"/>
    </font>
    <font>
      <b/>
      <sz val="12"/>
      <color rgb="FFFF0066"/>
      <name val="Calibri"/>
      <family val="2"/>
    </font>
    <font>
      <b/>
      <sz val="12"/>
      <color rgb="FF32879E"/>
      <name val="Calibri"/>
      <family val="2"/>
    </font>
    <font>
      <sz val="11"/>
      <color rgb="FFC9FBEF"/>
      <name val="Calibri"/>
      <family val="2"/>
    </font>
    <font>
      <sz val="11"/>
      <color theme="9" tint="-0.24997000396251678"/>
      <name val="Calibri"/>
      <family val="2"/>
    </font>
    <font>
      <sz val="9"/>
      <color theme="9" tint="-0.24997000396251678"/>
      <name val="Calibri"/>
      <family val="2"/>
    </font>
    <font>
      <sz val="9"/>
      <color rgb="FFFF0066"/>
      <name val="Calibri"/>
      <family val="2"/>
    </font>
    <font>
      <sz val="9"/>
      <color rgb="FF0070C0"/>
      <name val="Calibri"/>
      <family val="2"/>
    </font>
    <font>
      <i/>
      <sz val="11"/>
      <color rgb="FF32879E"/>
      <name val="Calibri"/>
      <family val="2"/>
    </font>
    <font>
      <sz val="12"/>
      <color theme="3"/>
      <name val="Calibri"/>
      <family val="2"/>
    </font>
    <font>
      <sz val="11"/>
      <color rgb="FF32879E"/>
      <name val="Calibri"/>
      <family val="2"/>
    </font>
    <font>
      <b/>
      <sz val="14"/>
      <color rgb="FF32879E"/>
      <name val="Calibri"/>
      <family val="2"/>
    </font>
    <font>
      <i/>
      <sz val="11"/>
      <color rgb="FFFF0066"/>
      <name val="Calibri"/>
      <family val="2"/>
    </font>
    <font>
      <i/>
      <sz val="9"/>
      <color theme="1" tint="0.15000000596046448"/>
      <name val="Calibri"/>
      <family val="2"/>
    </font>
    <font>
      <i/>
      <sz val="9"/>
      <color theme="1" tint="0.24998000264167786"/>
      <name val="Calibri"/>
      <family val="2"/>
    </font>
    <font>
      <i/>
      <sz val="9"/>
      <color theme="1"/>
      <name val="Calibri"/>
      <family val="2"/>
    </font>
    <font>
      <b/>
      <sz val="12"/>
      <color theme="3"/>
      <name val="Calibri"/>
      <family val="2"/>
    </font>
    <font>
      <b/>
      <sz val="9"/>
      <color rgb="FF003399"/>
      <name val="Calibri"/>
      <family val="2"/>
    </font>
    <font>
      <i/>
      <sz val="11"/>
      <color rgb="FF003399"/>
      <name val="Calibri"/>
      <family val="2"/>
    </font>
    <font>
      <b/>
      <sz val="9"/>
      <color theme="1" tint="0.34999001026153564"/>
      <name val="Calibri"/>
      <family val="2"/>
    </font>
    <font>
      <sz val="9"/>
      <color rgb="FF31849B"/>
      <name val="Calibri"/>
      <family val="2"/>
    </font>
    <font>
      <b/>
      <sz val="18"/>
      <color rgb="FF003399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E5F0"/>
        <bgColor indexed="64"/>
      </patternFill>
    </fill>
    <fill>
      <patternFill patternType="solid">
        <fgColor rgb="FFDCF7F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3A9DB8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3A9DB8"/>
      </left>
      <right style="medium">
        <color rgb="FF3A9DB8"/>
      </right>
      <top style="medium">
        <color rgb="FF3A9DB8"/>
      </top>
      <bottom style="medium">
        <color rgb="FF3A9DB8"/>
      </bottom>
    </border>
    <border>
      <left style="medium">
        <color rgb="FF3A9DB8"/>
      </left>
      <right/>
      <top style="medium">
        <color rgb="FF3A9DB8"/>
      </top>
      <bottom style="medium">
        <color rgb="FF3A9DB8"/>
      </bottom>
    </border>
    <border>
      <left/>
      <right style="medium">
        <color rgb="FF3A9DB8"/>
      </right>
      <top style="medium">
        <color rgb="FF3A9DB8"/>
      </top>
      <bottom style="medium">
        <color rgb="FF3A9DB8"/>
      </bottom>
    </border>
    <border>
      <left/>
      <right style="medium">
        <color rgb="FF003399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7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0" fillId="34" borderId="0" xfId="0" applyFill="1" applyAlignment="1">
      <alignment/>
    </xf>
    <xf numFmtId="0" fontId="82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73" fillId="33" borderId="0" xfId="0" applyFont="1" applyFill="1" applyBorder="1" applyAlignment="1">
      <alignment/>
    </xf>
    <xf numFmtId="9" fontId="0" fillId="33" borderId="0" xfId="0" applyNumberFormat="1" applyFill="1" applyBorder="1" applyAlignment="1">
      <alignment horizontal="left"/>
    </xf>
    <xf numFmtId="0" fontId="66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1" fontId="73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85" fillId="34" borderId="0" xfId="0" applyFont="1" applyFill="1" applyAlignment="1">
      <alignment/>
    </xf>
    <xf numFmtId="0" fontId="86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85" fillId="34" borderId="10" xfId="0" applyFont="1" applyFill="1" applyBorder="1" applyAlignment="1" applyProtection="1">
      <alignment/>
      <protection locked="0"/>
    </xf>
    <xf numFmtId="0" fontId="87" fillId="34" borderId="0" xfId="0" applyFont="1" applyFill="1" applyBorder="1" applyAlignment="1" applyProtection="1">
      <alignment vertical="top"/>
      <protection locked="0"/>
    </xf>
    <xf numFmtId="0" fontId="85" fillId="34" borderId="11" xfId="0" applyFont="1" applyFill="1" applyBorder="1" applyAlignment="1" applyProtection="1">
      <alignment/>
      <protection locked="0"/>
    </xf>
    <xf numFmtId="0" fontId="88" fillId="34" borderId="0" xfId="0" applyFont="1" applyFill="1" applyAlignment="1">
      <alignment/>
    </xf>
    <xf numFmtId="0" fontId="89" fillId="34" borderId="0" xfId="0" applyFont="1" applyFill="1" applyAlignment="1">
      <alignment/>
    </xf>
    <xf numFmtId="1" fontId="88" fillId="34" borderId="0" xfId="0" applyNumberFormat="1" applyFont="1" applyFill="1" applyBorder="1" applyAlignment="1">
      <alignment/>
    </xf>
    <xf numFmtId="0" fontId="73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84" fillId="33" borderId="0" xfId="0" applyFont="1" applyFill="1" applyAlignment="1">
      <alignment horizontal="left" vertical="top" wrapText="1"/>
    </xf>
    <xf numFmtId="2" fontId="88" fillId="34" borderId="12" xfId="0" applyNumberFormat="1" applyFont="1" applyFill="1" applyBorder="1" applyAlignment="1">
      <alignment/>
    </xf>
    <xf numFmtId="0" fontId="82" fillId="35" borderId="0" xfId="0" applyFont="1" applyFill="1" applyAlignment="1">
      <alignment/>
    </xf>
    <xf numFmtId="0" fontId="13" fillId="35" borderId="0" xfId="0" applyFont="1" applyFill="1" applyAlignment="1">
      <alignment horizontal="justify" vertical="justify"/>
    </xf>
    <xf numFmtId="0" fontId="90" fillId="35" borderId="0" xfId="0" applyFont="1" applyFill="1" applyAlignment="1">
      <alignment/>
    </xf>
    <xf numFmtId="0" fontId="91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73" fillId="35" borderId="0" xfId="0" applyFont="1" applyFill="1" applyAlignment="1">
      <alignment/>
    </xf>
    <xf numFmtId="0" fontId="73" fillId="35" borderId="0" xfId="0" applyFont="1" applyFill="1" applyAlignment="1">
      <alignment/>
    </xf>
    <xf numFmtId="9" fontId="0" fillId="35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ill="1" applyBorder="1" applyAlignment="1" applyProtection="1">
      <alignment/>
      <protection locked="0"/>
    </xf>
    <xf numFmtId="0" fontId="92" fillId="35" borderId="0" xfId="0" applyFont="1" applyFill="1" applyAlignment="1">
      <alignment/>
    </xf>
    <xf numFmtId="0" fontId="84" fillId="35" borderId="0" xfId="0" applyFont="1" applyFill="1" applyAlignment="1">
      <alignment/>
    </xf>
    <xf numFmtId="0" fontId="73" fillId="35" borderId="0" xfId="0" applyNumberFormat="1" applyFont="1" applyFill="1" applyBorder="1" applyAlignment="1">
      <alignment horizontal="right"/>
    </xf>
    <xf numFmtId="0" fontId="84" fillId="35" borderId="0" xfId="0" applyFont="1" applyFill="1" applyBorder="1" applyAlignment="1">
      <alignment/>
    </xf>
    <xf numFmtId="164" fontId="93" fillId="35" borderId="0" xfId="0" applyNumberFormat="1" applyFont="1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92" fillId="35" borderId="0" xfId="0" applyFont="1" applyFill="1" applyBorder="1" applyAlignment="1">
      <alignment/>
    </xf>
    <xf numFmtId="0" fontId="92" fillId="35" borderId="0" xfId="0" applyFont="1" applyFill="1" applyAlignment="1">
      <alignment vertical="top" wrapText="1"/>
    </xf>
    <xf numFmtId="0" fontId="0" fillId="35" borderId="0" xfId="0" applyFill="1" applyBorder="1" applyAlignment="1" applyProtection="1">
      <alignment/>
      <protection locked="0"/>
    </xf>
    <xf numFmtId="0" fontId="73" fillId="35" borderId="0" xfId="0" applyNumberFormat="1" applyFont="1" applyFill="1" applyAlignment="1">
      <alignment/>
    </xf>
    <xf numFmtId="0" fontId="94" fillId="33" borderId="0" xfId="0" applyFont="1" applyFill="1" applyAlignment="1">
      <alignment/>
    </xf>
    <xf numFmtId="0" fontId="94" fillId="33" borderId="0" xfId="0" applyFont="1" applyFill="1" applyAlignment="1">
      <alignment wrapText="1"/>
    </xf>
    <xf numFmtId="0" fontId="94" fillId="33" borderId="10" xfId="0" applyFont="1" applyFill="1" applyBorder="1" applyAlignment="1" applyProtection="1">
      <alignment/>
      <protection locked="0"/>
    </xf>
    <xf numFmtId="0" fontId="95" fillId="33" borderId="0" xfId="0" applyFont="1" applyFill="1" applyAlignment="1">
      <alignment vertical="top"/>
    </xf>
    <xf numFmtId="2" fontId="96" fillId="33" borderId="12" xfId="0" applyNumberFormat="1" applyFont="1" applyFill="1" applyBorder="1" applyAlignment="1">
      <alignment/>
    </xf>
    <xf numFmtId="0" fontId="96" fillId="33" borderId="0" xfId="0" applyFont="1" applyFill="1" applyAlignment="1">
      <alignment wrapText="1"/>
    </xf>
    <xf numFmtId="0" fontId="94" fillId="33" borderId="0" xfId="0" applyFont="1" applyFill="1" applyBorder="1" applyAlignment="1">
      <alignment/>
    </xf>
    <xf numFmtId="0" fontId="94" fillId="33" borderId="0" xfId="0" applyFont="1" applyFill="1" applyAlignment="1">
      <alignment vertical="top" wrapText="1"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97" fillId="35" borderId="13" xfId="0" applyFont="1" applyFill="1" applyBorder="1" applyAlignment="1" applyProtection="1">
      <alignment horizontal="left"/>
      <protection locked="0"/>
    </xf>
    <xf numFmtId="0" fontId="97" fillId="33" borderId="13" xfId="0" applyFont="1" applyFill="1" applyBorder="1" applyAlignment="1" applyProtection="1">
      <alignment/>
      <protection locked="0"/>
    </xf>
    <xf numFmtId="0" fontId="97" fillId="35" borderId="13" xfId="0" applyNumberFormat="1" applyFont="1" applyFill="1" applyBorder="1" applyAlignment="1" applyProtection="1">
      <alignment/>
      <protection locked="0"/>
    </xf>
    <xf numFmtId="0" fontId="98" fillId="35" borderId="0" xfId="0" applyFont="1" applyFill="1" applyAlignment="1">
      <alignment/>
    </xf>
    <xf numFmtId="0" fontId="0" fillId="36" borderId="0" xfId="0" applyFill="1" applyAlignment="1">
      <alignment/>
    </xf>
    <xf numFmtId="2" fontId="99" fillId="36" borderId="0" xfId="0" applyNumberFormat="1" applyFont="1" applyFill="1" applyBorder="1" applyAlignment="1">
      <alignment/>
    </xf>
    <xf numFmtId="0" fontId="74" fillId="36" borderId="0" xfId="0" applyFont="1" applyFill="1" applyAlignment="1">
      <alignment/>
    </xf>
    <xf numFmtId="0" fontId="100" fillId="33" borderId="0" xfId="0" applyFont="1" applyFill="1" applyAlignment="1">
      <alignment vertical="top"/>
    </xf>
    <xf numFmtId="0" fontId="101" fillId="33" borderId="0" xfId="0" applyFont="1" applyFill="1" applyAlignment="1">
      <alignment/>
    </xf>
    <xf numFmtId="0" fontId="0" fillId="37" borderId="0" xfId="0" applyFill="1" applyAlignment="1">
      <alignment/>
    </xf>
    <xf numFmtId="0" fontId="73" fillId="37" borderId="0" xfId="0" applyFont="1" applyFill="1" applyAlignment="1">
      <alignment/>
    </xf>
    <xf numFmtId="0" fontId="102" fillId="33" borderId="0" xfId="0" applyFont="1" applyFill="1" applyAlignment="1">
      <alignment horizontal="right"/>
    </xf>
    <xf numFmtId="0" fontId="0" fillId="38" borderId="0" xfId="0" applyFill="1" applyAlignment="1">
      <alignment/>
    </xf>
    <xf numFmtId="0" fontId="73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 applyProtection="1">
      <alignment/>
      <protection locked="0"/>
    </xf>
    <xf numFmtId="0" fontId="103" fillId="38" borderId="0" xfId="0" applyFont="1" applyFill="1" applyAlignment="1">
      <alignment/>
    </xf>
    <xf numFmtId="0" fontId="0" fillId="38" borderId="0" xfId="0" applyFill="1" applyAlignment="1">
      <alignment horizontal="left"/>
    </xf>
    <xf numFmtId="0" fontId="0" fillId="38" borderId="0" xfId="0" applyFill="1" applyBorder="1" applyAlignment="1">
      <alignment horizontal="right"/>
    </xf>
    <xf numFmtId="0" fontId="104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 horizontal="right"/>
    </xf>
    <xf numFmtId="0" fontId="73" fillId="33" borderId="14" xfId="0" applyFont="1" applyFill="1" applyBorder="1" applyAlignment="1" applyProtection="1">
      <alignment/>
      <protection locked="0"/>
    </xf>
    <xf numFmtId="0" fontId="102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37" borderId="14" xfId="0" applyFill="1" applyBorder="1" applyAlignment="1" applyProtection="1">
      <alignment/>
      <protection locked="0"/>
    </xf>
    <xf numFmtId="0" fontId="102" fillId="33" borderId="0" xfId="0" applyFont="1" applyFill="1" applyBorder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right"/>
      <protection locked="0"/>
    </xf>
    <xf numFmtId="0" fontId="0" fillId="38" borderId="16" xfId="0" applyFill="1" applyBorder="1" applyAlignment="1" applyProtection="1">
      <alignment horizontal="right"/>
      <protection locked="0"/>
    </xf>
    <xf numFmtId="0" fontId="9" fillId="38" borderId="15" xfId="0" applyFont="1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 locked="0"/>
    </xf>
    <xf numFmtId="0" fontId="105" fillId="38" borderId="0" xfId="0" applyFont="1" applyFill="1" applyAlignment="1">
      <alignment/>
    </xf>
    <xf numFmtId="0" fontId="105" fillId="33" borderId="0" xfId="0" applyFont="1" applyFill="1" applyBorder="1" applyAlignment="1">
      <alignment horizontal="right"/>
    </xf>
    <xf numFmtId="0" fontId="105" fillId="38" borderId="0" xfId="0" applyFont="1" applyFill="1" applyBorder="1" applyAlignment="1">
      <alignment horizontal="right"/>
    </xf>
    <xf numFmtId="0" fontId="84" fillId="33" borderId="0" xfId="0" applyFont="1" applyFill="1" applyBorder="1" applyAlignment="1">
      <alignment vertical="top"/>
    </xf>
    <xf numFmtId="0" fontId="0" fillId="33" borderId="10" xfId="0" applyFill="1" applyBorder="1" applyAlignment="1" applyProtection="1">
      <alignment horizontal="right"/>
      <protection locked="0"/>
    </xf>
    <xf numFmtId="0" fontId="106" fillId="35" borderId="0" xfId="0" applyFont="1" applyFill="1" applyAlignment="1">
      <alignment wrapText="1"/>
    </xf>
    <xf numFmtId="0" fontId="107" fillId="35" borderId="0" xfId="0" applyFont="1" applyFill="1" applyAlignment="1">
      <alignment wrapText="1"/>
    </xf>
    <xf numFmtId="0" fontId="108" fillId="33" borderId="0" xfId="0" applyFont="1" applyFill="1" applyAlignment="1">
      <alignment/>
    </xf>
    <xf numFmtId="0" fontId="109" fillId="33" borderId="0" xfId="0" applyFont="1" applyFill="1" applyAlignment="1">
      <alignment/>
    </xf>
    <xf numFmtId="0" fontId="110" fillId="38" borderId="0" xfId="0" applyFont="1" applyFill="1" applyAlignment="1">
      <alignment/>
    </xf>
    <xf numFmtId="0" fontId="111" fillId="38" borderId="0" xfId="0" applyFont="1" applyFill="1" applyBorder="1" applyAlignment="1">
      <alignment/>
    </xf>
    <xf numFmtId="0" fontId="111" fillId="38" borderId="0" xfId="0" applyFont="1" applyFill="1" applyAlignment="1">
      <alignment/>
    </xf>
    <xf numFmtId="0" fontId="87" fillId="34" borderId="0" xfId="0" applyFont="1" applyFill="1" applyBorder="1" applyAlignment="1" applyProtection="1">
      <alignment vertical="top"/>
      <protection/>
    </xf>
    <xf numFmtId="0" fontId="0" fillId="38" borderId="0" xfId="0" applyFill="1" applyAlignment="1">
      <alignment horizontal="left"/>
    </xf>
    <xf numFmtId="0" fontId="82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0" fillId="39" borderId="0" xfId="0" applyFill="1" applyAlignment="1">
      <alignment/>
    </xf>
    <xf numFmtId="0" fontId="82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ont="1" applyFill="1" applyAlignment="1">
      <alignment/>
    </xf>
    <xf numFmtId="0" fontId="112" fillId="34" borderId="0" xfId="0" applyFont="1" applyFill="1" applyAlignment="1">
      <alignment/>
    </xf>
    <xf numFmtId="0" fontId="113" fillId="34" borderId="0" xfId="0" applyFont="1" applyFill="1" applyAlignment="1">
      <alignment/>
    </xf>
    <xf numFmtId="0" fontId="114" fillId="34" borderId="0" xfId="0" applyFont="1" applyFill="1" applyAlignment="1">
      <alignment horizontal="left" wrapText="1"/>
    </xf>
    <xf numFmtId="0" fontId="0" fillId="42" borderId="0" xfId="0" applyFill="1" applyAlignment="1">
      <alignment/>
    </xf>
    <xf numFmtId="0" fontId="115" fillId="34" borderId="0" xfId="0" applyFont="1" applyFill="1" applyAlignment="1">
      <alignment horizontal="left"/>
    </xf>
    <xf numFmtId="0" fontId="114" fillId="34" borderId="0" xfId="0" applyFont="1" applyFill="1" applyAlignment="1">
      <alignment horizontal="left" vertical="top" wrapText="1"/>
    </xf>
    <xf numFmtId="0" fontId="107" fillId="35" borderId="0" xfId="0" applyFont="1" applyFill="1" applyAlignment="1">
      <alignment horizontal="left" wrapText="1"/>
    </xf>
    <xf numFmtId="0" fontId="114" fillId="34" borderId="0" xfId="0" applyFont="1" applyFill="1" applyAlignment="1">
      <alignment horizontal="left" wrapText="1"/>
    </xf>
    <xf numFmtId="0" fontId="72" fillId="34" borderId="0" xfId="0" applyFont="1" applyFill="1" applyBorder="1" applyAlignment="1">
      <alignment horizontal="left"/>
    </xf>
    <xf numFmtId="0" fontId="116" fillId="38" borderId="0" xfId="0" applyFont="1" applyFill="1" applyAlignment="1">
      <alignment horizontal="right"/>
    </xf>
    <xf numFmtId="0" fontId="117" fillId="35" borderId="0" xfId="0" applyFont="1" applyFill="1" applyAlignment="1">
      <alignment horizontal="center" vertical="top" textRotation="180"/>
    </xf>
    <xf numFmtId="0" fontId="101" fillId="37" borderId="0" xfId="0" applyFont="1" applyFill="1" applyAlignment="1">
      <alignment horizontal="center" vertical="top" textRotation="180"/>
    </xf>
    <xf numFmtId="0" fontId="118" fillId="38" borderId="0" xfId="0" applyFont="1" applyFill="1" applyAlignment="1">
      <alignment horizontal="center" vertical="top" textRotation="180"/>
    </xf>
    <xf numFmtId="0" fontId="0" fillId="33" borderId="0" xfId="0" applyFill="1" applyAlignment="1">
      <alignment horizontal="right"/>
    </xf>
    <xf numFmtId="0" fontId="73" fillId="38" borderId="0" xfId="0" applyFont="1" applyFill="1" applyAlignment="1">
      <alignment horizontal="left"/>
    </xf>
    <xf numFmtId="0" fontId="119" fillId="38" borderId="0" xfId="0" applyFont="1" applyFill="1" applyAlignment="1">
      <alignment horizontal="left" vertical="center" wrapText="1"/>
    </xf>
    <xf numFmtId="0" fontId="120" fillId="33" borderId="0" xfId="0" applyFont="1" applyFill="1" applyAlignment="1">
      <alignment horizontal="right"/>
    </xf>
    <xf numFmtId="0" fontId="109" fillId="33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84" fillId="38" borderId="0" xfId="0" applyFont="1" applyFill="1" applyAlignment="1">
      <alignment horizontal="left"/>
    </xf>
    <xf numFmtId="0" fontId="0" fillId="38" borderId="0" xfId="0" applyFill="1" applyAlignment="1">
      <alignment horizontal="right"/>
    </xf>
    <xf numFmtId="0" fontId="73" fillId="33" borderId="0" xfId="0" applyFont="1" applyFill="1" applyAlignment="1">
      <alignment horizontal="left"/>
    </xf>
    <xf numFmtId="0" fontId="84" fillId="38" borderId="0" xfId="0" applyFont="1" applyFill="1" applyAlignment="1">
      <alignment horizontal="left" vertical="top"/>
    </xf>
    <xf numFmtId="0" fontId="84" fillId="38" borderId="0" xfId="0" applyFont="1" applyFill="1" applyAlignment="1">
      <alignment horizontal="left" vertical="top" wrapText="1"/>
    </xf>
    <xf numFmtId="0" fontId="121" fillId="33" borderId="0" xfId="0" applyFont="1" applyFill="1" applyAlignment="1">
      <alignment horizontal="left" vertical="center"/>
    </xf>
    <xf numFmtId="0" fontId="122" fillId="38" borderId="0" xfId="0" applyFont="1" applyFill="1" applyAlignment="1">
      <alignment horizontal="left" vertical="top"/>
    </xf>
    <xf numFmtId="0" fontId="123" fillId="33" borderId="0" xfId="0" applyFont="1" applyFill="1" applyAlignment="1">
      <alignment horizontal="left" vertical="top"/>
    </xf>
    <xf numFmtId="0" fontId="73" fillId="37" borderId="0" xfId="0" applyFont="1" applyFill="1" applyAlignment="1">
      <alignment/>
    </xf>
    <xf numFmtId="0" fontId="84" fillId="33" borderId="0" xfId="0" applyFont="1" applyFill="1" applyAlignment="1">
      <alignment horizontal="left" vertical="top" wrapText="1"/>
    </xf>
    <xf numFmtId="0" fontId="84" fillId="37" borderId="0" xfId="0" applyFont="1" applyFill="1" applyAlignment="1">
      <alignment horizontal="left" vertical="top"/>
    </xf>
    <xf numFmtId="0" fontId="84" fillId="33" borderId="0" xfId="0" applyFont="1" applyFill="1" applyAlignment="1">
      <alignment horizontal="left" vertical="top"/>
    </xf>
    <xf numFmtId="0" fontId="0" fillId="37" borderId="0" xfId="0" applyFill="1" applyAlignment="1">
      <alignment horizontal="right"/>
    </xf>
    <xf numFmtId="0" fontId="73" fillId="33" borderId="0" xfId="0" applyFont="1" applyFill="1" applyAlignment="1">
      <alignment horizontal="left" wrapText="1"/>
    </xf>
    <xf numFmtId="0" fontId="0" fillId="34" borderId="0" xfId="0" applyFill="1" applyAlignment="1">
      <alignment horizontal="left"/>
    </xf>
    <xf numFmtId="0" fontId="74" fillId="36" borderId="0" xfId="0" applyFont="1" applyFill="1" applyAlignment="1">
      <alignment horizontal="right" vertical="center" wrapText="1"/>
    </xf>
    <xf numFmtId="0" fontId="73" fillId="36" borderId="0" xfId="0" applyFont="1" applyFill="1" applyAlignment="1">
      <alignment horizontal="right" vertical="center" wrapText="1"/>
    </xf>
    <xf numFmtId="0" fontId="73" fillId="36" borderId="0" xfId="0" applyFont="1" applyFill="1" applyBorder="1" applyAlignment="1">
      <alignment horizontal="right" vertical="center" wrapText="1"/>
    </xf>
    <xf numFmtId="0" fontId="124" fillId="34" borderId="0" xfId="0" applyFont="1" applyFill="1" applyAlignment="1">
      <alignment horizontal="center"/>
    </xf>
    <xf numFmtId="0" fontId="72" fillId="34" borderId="0" xfId="0" applyFont="1" applyFill="1" applyAlignment="1">
      <alignment horizontal="center"/>
    </xf>
    <xf numFmtId="0" fontId="84" fillId="38" borderId="0" xfId="0" applyFont="1" applyFill="1" applyAlignment="1">
      <alignment horizontal="right" vertical="top" wrapText="1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73" fillId="33" borderId="0" xfId="0" applyFont="1" applyFill="1" applyAlignment="1">
      <alignment horizontal="right"/>
    </xf>
    <xf numFmtId="0" fontId="73" fillId="35" borderId="0" xfId="0" applyFont="1" applyFill="1" applyAlignment="1">
      <alignment horizontal="left"/>
    </xf>
    <xf numFmtId="0" fontId="84" fillId="35" borderId="0" xfId="0" applyFont="1" applyFill="1" applyAlignment="1">
      <alignment horizontal="left"/>
    </xf>
    <xf numFmtId="0" fontId="73" fillId="35" borderId="0" xfId="0" applyFont="1" applyFill="1" applyAlignment="1">
      <alignment horizontal="right"/>
    </xf>
    <xf numFmtId="0" fontId="94" fillId="33" borderId="0" xfId="0" applyFont="1" applyFill="1" applyAlignment="1">
      <alignment horizontal="left" wrapText="1"/>
    </xf>
    <xf numFmtId="0" fontId="125" fillId="33" borderId="0" xfId="0" applyFont="1" applyFill="1" applyAlignment="1">
      <alignment horizontal="right" wrapText="1"/>
    </xf>
    <xf numFmtId="0" fontId="97" fillId="35" borderId="0" xfId="0" applyFont="1" applyFill="1" applyAlignment="1">
      <alignment horizontal="right"/>
    </xf>
    <xf numFmtId="0" fontId="97" fillId="35" borderId="18" xfId="0" applyFont="1" applyFill="1" applyBorder="1" applyAlignment="1">
      <alignment horizontal="right"/>
    </xf>
    <xf numFmtId="0" fontId="126" fillId="35" borderId="0" xfId="0" applyFont="1" applyFill="1" applyAlignment="1">
      <alignment horizontal="right" wrapText="1"/>
    </xf>
    <xf numFmtId="0" fontId="127" fillId="34" borderId="0" xfId="0" applyFont="1" applyFill="1" applyAlignment="1">
      <alignment horizontal="right"/>
    </xf>
    <xf numFmtId="0" fontId="0" fillId="34" borderId="0" xfId="0" applyFill="1" applyBorder="1" applyAlignment="1">
      <alignment horizontal="center"/>
    </xf>
    <xf numFmtId="0" fontId="114" fillId="34" borderId="0" xfId="0" applyFont="1" applyFill="1" applyAlignment="1">
      <alignment horizontal="left"/>
    </xf>
    <xf numFmtId="0" fontId="114" fillId="34" borderId="0" xfId="0" applyFont="1" applyFill="1" applyAlignment="1">
      <alignment/>
    </xf>
    <xf numFmtId="0" fontId="128" fillId="34" borderId="0" xfId="0" applyFont="1" applyFill="1" applyAlignment="1">
      <alignment horizontal="left"/>
    </xf>
    <xf numFmtId="0" fontId="66" fillId="42" borderId="0" xfId="0" applyFont="1" applyFill="1" applyAlignment="1">
      <alignment horizontal="center" wrapText="1"/>
    </xf>
    <xf numFmtId="0" fontId="129" fillId="35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right"/>
    </xf>
    <xf numFmtId="0" fontId="97" fillId="33" borderId="0" xfId="0" applyFont="1" applyFill="1" applyBorder="1" applyAlignment="1">
      <alignment horizontal="right"/>
    </xf>
    <xf numFmtId="0" fontId="97" fillId="35" borderId="0" xfId="0" applyFont="1" applyFill="1" applyBorder="1" applyAlignment="1">
      <alignment horizontal="right"/>
    </xf>
    <xf numFmtId="0" fontId="97" fillId="33" borderId="18" xfId="0" applyFont="1" applyFill="1" applyBorder="1" applyAlignment="1">
      <alignment horizontal="right"/>
    </xf>
    <xf numFmtId="0" fontId="84" fillId="33" borderId="0" xfId="0" applyFont="1" applyFill="1" applyAlignment="1">
      <alignment horizontal="left"/>
    </xf>
    <xf numFmtId="0" fontId="73" fillId="33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275"/>
          <c:w val="0.8512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v>количество баллов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(Лист1!$F$76,Лист1!$F$90,Лист1!$F$104,Лист1!$F$126,Лист1!$F$145,Лист1!$F$159,Лист1!$F$170,Лист1!$F$181,Лист1!$F$196,Лист1!$F$210,Лист1!$F$226)</c:f>
              <c:numCache/>
            </c:numRef>
          </c:val>
        </c:ser>
        <c:axId val="22609753"/>
        <c:axId val="2161186"/>
      </c:bar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186"/>
        <c:crosses val="autoZero"/>
        <c:auto val="1"/>
        <c:lblOffset val="100"/>
        <c:tickLblSkip val="1"/>
        <c:noMultiLvlLbl val="0"/>
      </c:catAx>
      <c:valAx>
        <c:axId val="2161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09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235</xdr:row>
      <xdr:rowOff>95250</xdr:rowOff>
    </xdr:from>
    <xdr:to>
      <xdr:col>8</xdr:col>
      <xdr:colOff>523875</xdr:colOff>
      <xdr:row>250</xdr:row>
      <xdr:rowOff>152400</xdr:rowOff>
    </xdr:to>
    <xdr:graphicFrame>
      <xdr:nvGraphicFramePr>
        <xdr:cNvPr id="1" name="Диаграмма 2"/>
        <xdr:cNvGraphicFramePr/>
      </xdr:nvGraphicFramePr>
      <xdr:xfrm>
        <a:off x="457200" y="48301275"/>
        <a:ext cx="4572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251</xdr:row>
      <xdr:rowOff>57150</xdr:rowOff>
    </xdr:from>
    <xdr:to>
      <xdr:col>3</xdr:col>
      <xdr:colOff>171450</xdr:colOff>
      <xdr:row>251</xdr:row>
      <xdr:rowOff>161925</xdr:rowOff>
    </xdr:to>
    <xdr:sp>
      <xdr:nvSpPr>
        <xdr:cNvPr id="2" name="Прямоугольник 4"/>
        <xdr:cNvSpPr>
          <a:spLocks/>
        </xdr:cNvSpPr>
      </xdr:nvSpPr>
      <xdr:spPr>
        <a:xfrm>
          <a:off x="895350" y="51292125"/>
          <a:ext cx="104775" cy="104775"/>
        </a:xfrm>
        <a:prstGeom prst="rect">
          <a:avLst/>
        </a:prstGeom>
        <a:solidFill>
          <a:srgbClr val="1F497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17</xdr:col>
      <xdr:colOff>0</xdr:colOff>
      <xdr:row>61</xdr:row>
      <xdr:rowOff>57150</xdr:rowOff>
    </xdr:to>
    <xdr:pic>
      <xdr:nvPicPr>
        <xdr:cNvPr id="3" name="Рисунок 6" descr="шапка-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8982075" cy="1166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6"/>
  <sheetViews>
    <sheetView tabSelected="1" zoomScalePageLayoutView="0" workbookViewId="0" topLeftCell="A235">
      <selection activeCell="F169" sqref="F169"/>
    </sheetView>
  </sheetViews>
  <sheetFormatPr defaultColWidth="9.140625" defaultRowHeight="15"/>
  <cols>
    <col min="1" max="1" width="5.421875" style="0" customWidth="1"/>
    <col min="2" max="2" width="3.28125" style="0" customWidth="1"/>
    <col min="3" max="3" width="3.7109375" style="0" customWidth="1"/>
    <col min="4" max="4" width="12.28125" style="0" customWidth="1"/>
    <col min="5" max="5" width="11.140625" style="0" customWidth="1"/>
    <col min="6" max="6" width="13.421875" style="0" customWidth="1"/>
    <col min="8" max="8" width="9.140625" style="0" customWidth="1"/>
    <col min="9" max="9" width="10.140625" style="0" customWidth="1"/>
    <col min="10" max="10" width="8.00390625" style="0" customWidth="1"/>
    <col min="11" max="11" width="2.28125" style="0" customWidth="1"/>
    <col min="16" max="16" width="9.140625" style="0" customWidth="1"/>
    <col min="17" max="17" width="0.9921875" style="0" customWidth="1"/>
  </cols>
  <sheetData>
    <row r="1" spans="17:38" ht="15"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7:38" ht="15"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7:38" ht="15"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7:38" ht="15"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7:38" ht="15"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7:38" ht="15"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7:38" ht="15"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7:38" ht="15"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7:38" ht="15"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7:38" ht="15"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7:38" ht="15"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7:38" ht="15"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7:38" ht="15"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7:38" ht="15"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7:38" ht="15"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7:38" ht="15"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7:38" ht="15"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7:38" ht="15"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7:38" ht="15"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7:38" ht="15"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7:38" ht="15"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7:38" ht="15"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7:38" ht="15"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7:38" ht="15"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2:38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2:38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2:38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7:38" ht="15"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7:38" ht="15"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7:38" ht="15"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7:38" ht="15"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7:38" ht="15"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7:38" ht="15"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7:38" ht="15"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7:38" ht="15"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7:38" ht="15"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7:38" ht="15"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7:38" ht="15"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7:38" ht="15"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7:38" ht="15"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7:38" ht="15"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7:38" ht="15"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7:38" ht="15"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7:38" ht="15"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38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2:38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9" customFormat="1" ht="19.5" customHeight="1">
      <c r="A62" s="37"/>
      <c r="B62" s="38"/>
      <c r="C62" s="38"/>
      <c r="D62" s="38"/>
      <c r="E62" s="38"/>
      <c r="F62" s="38"/>
      <c r="G62" s="38"/>
      <c r="H62" s="38"/>
      <c r="I62" s="38"/>
      <c r="J62" s="39"/>
      <c r="K62" s="39"/>
      <c r="L62" s="39"/>
      <c r="M62" s="37"/>
      <c r="N62" s="37"/>
      <c r="O62" s="37"/>
      <c r="P62" s="133" t="s">
        <v>78</v>
      </c>
      <c r="Q62" s="119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</row>
    <row r="63" spans="1:38" s="9" customFormat="1" ht="32.25" customHeight="1">
      <c r="A63" s="37"/>
      <c r="B63" s="38"/>
      <c r="C63" s="180" t="s">
        <v>76</v>
      </c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37"/>
      <c r="P63" s="133"/>
      <c r="Q63" s="119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</row>
    <row r="64" spans="1:38" s="9" customFormat="1" ht="9" customHeight="1">
      <c r="A64" s="37"/>
      <c r="B64" s="38"/>
      <c r="C64" s="40"/>
      <c r="D64" s="40"/>
      <c r="E64" s="40"/>
      <c r="F64" s="40"/>
      <c r="G64" s="40"/>
      <c r="H64" s="40"/>
      <c r="I64" s="40"/>
      <c r="J64" s="40"/>
      <c r="K64" s="40"/>
      <c r="L64" s="39"/>
      <c r="M64" s="37"/>
      <c r="N64" s="37"/>
      <c r="O64" s="37"/>
      <c r="P64" s="133"/>
      <c r="Q64" s="119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</row>
    <row r="65" spans="1:38" ht="15">
      <c r="A65" s="41"/>
      <c r="B65" s="41"/>
      <c r="C65" s="166" t="s">
        <v>0</v>
      </c>
      <c r="D65" s="166"/>
      <c r="E65" s="166"/>
      <c r="F65" s="166"/>
      <c r="G65" s="166"/>
      <c r="H65" s="166"/>
      <c r="I65" s="166"/>
      <c r="J65" s="42"/>
      <c r="K65" s="41"/>
      <c r="L65" s="41"/>
      <c r="M65" s="41"/>
      <c r="N65" s="41"/>
      <c r="O65" s="41"/>
      <c r="P65" s="133"/>
      <c r="Q65" s="11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0.5" customHeight="1">
      <c r="A66" s="41"/>
      <c r="B66" s="41"/>
      <c r="C66" s="167" t="s">
        <v>43</v>
      </c>
      <c r="D66" s="167"/>
      <c r="E66" s="167"/>
      <c r="F66" s="167"/>
      <c r="G66" s="167"/>
      <c r="H66" s="167"/>
      <c r="I66" s="167"/>
      <c r="J66" s="41"/>
      <c r="K66" s="41"/>
      <c r="L66" s="41"/>
      <c r="M66" s="41"/>
      <c r="N66" s="41"/>
      <c r="O66" s="41"/>
      <c r="P66" s="133"/>
      <c r="Q66" s="11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6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133"/>
      <c r="Q67" s="1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5">
      <c r="A68" s="41"/>
      <c r="B68" s="41"/>
      <c r="C68" s="43" t="s">
        <v>1</v>
      </c>
      <c r="D68" s="44">
        <v>0.05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133"/>
      <c r="Q68" s="1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9" customHeight="1">
      <c r="A69" s="41"/>
      <c r="B69" s="41"/>
      <c r="C69" s="43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133"/>
      <c r="Q69" s="11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5">
      <c r="A70" s="41"/>
      <c r="B70" s="41"/>
      <c r="C70" s="43" t="s">
        <v>2</v>
      </c>
      <c r="D70" s="45" t="s">
        <v>4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133"/>
      <c r="Q70" s="11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2.75" customHeight="1" thickBo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133"/>
      <c r="Q71" s="11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5.75" thickBot="1">
      <c r="A72" s="41"/>
      <c r="B72" s="41"/>
      <c r="C72" s="43" t="s">
        <v>3</v>
      </c>
      <c r="D72" s="46"/>
      <c r="E72" s="41" t="s">
        <v>34</v>
      </c>
      <c r="F72" s="47">
        <f>(D72-5)/(25-5)*100*0.1</f>
        <v>-2.5</v>
      </c>
      <c r="G72" s="41"/>
      <c r="H72" s="41"/>
      <c r="I72" s="41"/>
      <c r="J72" s="41"/>
      <c r="K72" s="41"/>
      <c r="L72" s="41"/>
      <c r="M72" s="41"/>
      <c r="N72" s="41"/>
      <c r="O72" s="41"/>
      <c r="P72" s="133"/>
      <c r="Q72" s="11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5">
      <c r="A73" s="41"/>
      <c r="B73" s="41"/>
      <c r="C73" s="43"/>
      <c r="D73" s="48" t="s">
        <v>47</v>
      </c>
      <c r="E73" s="48"/>
      <c r="F73" s="48"/>
      <c r="G73" s="48"/>
      <c r="H73" s="48"/>
      <c r="I73" s="41"/>
      <c r="J73" s="41"/>
      <c r="K73" s="41"/>
      <c r="L73" s="41"/>
      <c r="M73" s="41"/>
      <c r="N73" s="41"/>
      <c r="O73" s="41"/>
      <c r="P73" s="133"/>
      <c r="Q73" s="11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5" customHeight="1" thickBot="1">
      <c r="A74" s="41"/>
      <c r="B74" s="41"/>
      <c r="C74" s="41"/>
      <c r="D74" s="163"/>
      <c r="E74" s="163"/>
      <c r="F74" s="163"/>
      <c r="G74" s="163"/>
      <c r="H74" s="163"/>
      <c r="I74" s="163"/>
      <c r="J74" s="41"/>
      <c r="K74" s="41"/>
      <c r="L74" s="41"/>
      <c r="M74" s="41"/>
      <c r="N74" s="41"/>
      <c r="O74" s="41"/>
      <c r="P74" s="133"/>
      <c r="Q74" s="11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5.75" customHeight="1" thickBot="1">
      <c r="A75" s="41"/>
      <c r="B75" s="41"/>
      <c r="C75" s="41"/>
      <c r="D75" s="183" t="s">
        <v>5</v>
      </c>
      <c r="E75" s="183"/>
      <c r="F75" s="69"/>
      <c r="G75" s="66"/>
      <c r="H75" s="41"/>
      <c r="I75" s="41"/>
      <c r="J75" s="41"/>
      <c r="K75" s="41"/>
      <c r="L75" s="41"/>
      <c r="M75" s="41"/>
      <c r="N75" s="41"/>
      <c r="O75" s="41"/>
      <c r="P75" s="133"/>
      <c r="Q75" s="11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5">
      <c r="A76" s="41"/>
      <c r="B76" s="41"/>
      <c r="C76" s="41"/>
      <c r="D76" s="168" t="s">
        <v>6</v>
      </c>
      <c r="E76" s="168"/>
      <c r="F76" s="49">
        <f>IF(F75=C68,0.05,IF(F75=C72,F72,IF(F75=C70,10,0)))</f>
        <v>0</v>
      </c>
      <c r="G76" s="41"/>
      <c r="H76" s="41"/>
      <c r="I76" s="41"/>
      <c r="J76" s="41"/>
      <c r="K76" s="41"/>
      <c r="L76" s="41"/>
      <c r="M76" s="41"/>
      <c r="N76" s="41"/>
      <c r="O76" s="41"/>
      <c r="P76" s="133"/>
      <c r="Q76" s="11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133"/>
      <c r="Q77" s="11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33"/>
      <c r="Q78" s="11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5">
      <c r="A79" s="2"/>
      <c r="B79" s="2"/>
      <c r="C79" s="144" t="s">
        <v>7</v>
      </c>
      <c r="D79" s="144"/>
      <c r="E79" s="144"/>
      <c r="F79" s="144"/>
      <c r="G79" s="144"/>
      <c r="H79" s="144"/>
      <c r="I79" s="144"/>
      <c r="J79" s="2"/>
      <c r="K79" s="2"/>
      <c r="L79" s="2"/>
      <c r="M79" s="2"/>
      <c r="N79" s="2"/>
      <c r="O79" s="2"/>
      <c r="P79" s="133"/>
      <c r="Q79" s="11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1.25" customHeight="1">
      <c r="A80" s="2"/>
      <c r="B80" s="2"/>
      <c r="C80" s="185" t="s">
        <v>43</v>
      </c>
      <c r="D80" s="185"/>
      <c r="E80" s="185"/>
      <c r="F80" s="185"/>
      <c r="G80" s="185"/>
      <c r="H80" s="185"/>
      <c r="I80" s="185"/>
      <c r="J80" s="2"/>
      <c r="K80" s="2"/>
      <c r="L80" s="2"/>
      <c r="M80" s="2"/>
      <c r="N80" s="2"/>
      <c r="O80" s="2"/>
      <c r="P80" s="133"/>
      <c r="Q80" s="11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9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33"/>
      <c r="Q81" s="11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5">
      <c r="A82" s="2"/>
      <c r="B82" s="2"/>
      <c r="C82" s="16" t="s">
        <v>1</v>
      </c>
      <c r="D82" s="17">
        <v>0.03</v>
      </c>
      <c r="E82" s="11"/>
      <c r="F82" s="11"/>
      <c r="G82" s="11"/>
      <c r="H82" s="11"/>
      <c r="I82" s="11"/>
      <c r="J82" s="2"/>
      <c r="K82" s="2"/>
      <c r="L82" s="2"/>
      <c r="M82" s="2"/>
      <c r="N82" s="2"/>
      <c r="O82" s="2"/>
      <c r="P82" s="133"/>
      <c r="Q82" s="11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6" customHeight="1">
      <c r="A83" s="2"/>
      <c r="B83" s="2"/>
      <c r="C83" s="16"/>
      <c r="D83" s="11"/>
      <c r="E83" s="11"/>
      <c r="F83" s="11"/>
      <c r="G83" s="11"/>
      <c r="H83" s="11"/>
      <c r="I83" s="11"/>
      <c r="J83" s="2"/>
      <c r="K83" s="2"/>
      <c r="L83" s="2"/>
      <c r="M83" s="2"/>
      <c r="N83" s="2"/>
      <c r="O83" s="2"/>
      <c r="P83" s="133"/>
      <c r="Q83" s="11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5">
      <c r="A84" s="2"/>
      <c r="B84" s="2"/>
      <c r="C84" s="16" t="s">
        <v>2</v>
      </c>
      <c r="D84" s="11" t="s">
        <v>8</v>
      </c>
      <c r="E84" s="11"/>
      <c r="F84" s="11"/>
      <c r="G84" s="11"/>
      <c r="H84" s="11"/>
      <c r="I84" s="11"/>
      <c r="J84" s="2"/>
      <c r="K84" s="2"/>
      <c r="L84" s="2"/>
      <c r="M84" s="2"/>
      <c r="N84" s="2"/>
      <c r="O84" s="2"/>
      <c r="P84" s="133"/>
      <c r="Q84" s="11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8.25" customHeight="1" thickBot="1">
      <c r="A85" s="2"/>
      <c r="B85" s="2"/>
      <c r="C85" s="11"/>
      <c r="D85" s="11"/>
      <c r="E85" s="11"/>
      <c r="F85" s="11"/>
      <c r="G85" s="11"/>
      <c r="H85" s="11"/>
      <c r="I85" s="11"/>
      <c r="J85" s="2"/>
      <c r="K85" s="2"/>
      <c r="L85" s="2"/>
      <c r="M85" s="2"/>
      <c r="N85" s="2"/>
      <c r="O85" s="2"/>
      <c r="P85" s="133"/>
      <c r="Q85" s="1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5.75" thickBot="1">
      <c r="A86" s="2"/>
      <c r="B86" s="2"/>
      <c r="C86" s="16" t="s">
        <v>3</v>
      </c>
      <c r="D86" s="106"/>
      <c r="E86" s="11" t="s">
        <v>34</v>
      </c>
      <c r="F86" s="18">
        <f>(D86-3)/(10-3)*100*0.15</f>
        <v>-6.428571428571428</v>
      </c>
      <c r="G86" s="11"/>
      <c r="H86" s="11"/>
      <c r="I86" s="11"/>
      <c r="J86" s="2"/>
      <c r="K86" s="2"/>
      <c r="L86" s="2"/>
      <c r="M86" s="2"/>
      <c r="N86" s="2"/>
      <c r="O86" s="2"/>
      <c r="P86" s="133"/>
      <c r="Q86" s="11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5">
      <c r="A87" s="2"/>
      <c r="B87" s="2"/>
      <c r="C87" s="16"/>
      <c r="D87" s="105" t="s">
        <v>54</v>
      </c>
      <c r="E87" s="105"/>
      <c r="F87" s="105"/>
      <c r="G87" s="105"/>
      <c r="H87" s="105"/>
      <c r="I87" s="105"/>
      <c r="J87" s="2"/>
      <c r="K87" s="2"/>
      <c r="L87" s="2"/>
      <c r="M87" s="2"/>
      <c r="N87" s="2"/>
      <c r="O87" s="2"/>
      <c r="P87" s="133"/>
      <c r="Q87" s="11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5.75" thickBo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33"/>
      <c r="Q88" s="11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5.75" customHeight="1" thickBot="1">
      <c r="A89" s="2"/>
      <c r="B89" s="2"/>
      <c r="C89" s="2"/>
      <c r="D89" s="181" t="s">
        <v>5</v>
      </c>
      <c r="E89" s="182"/>
      <c r="F89" s="70"/>
      <c r="G89" s="2"/>
      <c r="H89" s="2"/>
      <c r="I89" s="2"/>
      <c r="J89" s="2"/>
      <c r="K89" s="2"/>
      <c r="L89" s="2"/>
      <c r="M89" s="2"/>
      <c r="N89" s="2"/>
      <c r="O89" s="2"/>
      <c r="P89" s="133"/>
      <c r="Q89" s="11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5">
      <c r="A90" s="2"/>
      <c r="B90" s="2"/>
      <c r="C90" s="2"/>
      <c r="D90" s="165" t="s">
        <v>6</v>
      </c>
      <c r="E90" s="165"/>
      <c r="F90" s="32">
        <f>IF(F89=C82,0.075,IF(F89=C86,F86,IF(F89=C84,15,0)))</f>
        <v>0</v>
      </c>
      <c r="G90" s="2"/>
      <c r="H90" s="2"/>
      <c r="I90" s="2"/>
      <c r="J90" s="2"/>
      <c r="K90" s="2"/>
      <c r="L90" s="2"/>
      <c r="M90" s="2"/>
      <c r="N90" s="2"/>
      <c r="O90" s="2"/>
      <c r="P90" s="133"/>
      <c r="Q90" s="11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33"/>
      <c r="Q91" s="11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133"/>
      <c r="Q92" s="11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5">
      <c r="A93" s="41"/>
      <c r="B93" s="41"/>
      <c r="C93" s="166" t="s">
        <v>9</v>
      </c>
      <c r="D93" s="166"/>
      <c r="E93" s="166"/>
      <c r="F93" s="166"/>
      <c r="G93" s="166"/>
      <c r="H93" s="166"/>
      <c r="I93" s="166"/>
      <c r="J93" s="41"/>
      <c r="K93" s="41"/>
      <c r="L93" s="41"/>
      <c r="M93" s="41"/>
      <c r="N93" s="41"/>
      <c r="O93" s="41"/>
      <c r="P93" s="133"/>
      <c r="Q93" s="11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5">
      <c r="A94" s="41"/>
      <c r="B94" s="41"/>
      <c r="C94" s="167" t="s">
        <v>43</v>
      </c>
      <c r="D94" s="167"/>
      <c r="E94" s="167"/>
      <c r="F94" s="167"/>
      <c r="G94" s="167"/>
      <c r="H94" s="167"/>
      <c r="I94" s="167"/>
      <c r="J94" s="41"/>
      <c r="K94" s="41"/>
      <c r="L94" s="41"/>
      <c r="M94" s="41"/>
      <c r="N94" s="41"/>
      <c r="O94" s="41"/>
      <c r="P94" s="133"/>
      <c r="Q94" s="11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9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133"/>
      <c r="Q95" s="11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5">
      <c r="A96" s="41"/>
      <c r="B96" s="41"/>
      <c r="C96" s="43" t="s">
        <v>1</v>
      </c>
      <c r="D96" s="44">
        <v>0.07</v>
      </c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133"/>
      <c r="Q96" s="11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0.5" customHeight="1">
      <c r="A97" s="41"/>
      <c r="B97" s="41"/>
      <c r="C97" s="43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133"/>
      <c r="Q97" s="11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5">
      <c r="A98" s="41"/>
      <c r="B98" s="41"/>
      <c r="C98" s="43" t="s">
        <v>2</v>
      </c>
      <c r="D98" s="45" t="s">
        <v>8</v>
      </c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133"/>
      <c r="Q98" s="11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2.75" customHeight="1" thickBo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133"/>
      <c r="Q99" s="11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5.75" thickBot="1">
      <c r="A100" s="41"/>
      <c r="B100" s="41"/>
      <c r="C100" s="43" t="s">
        <v>3</v>
      </c>
      <c r="D100" s="46"/>
      <c r="E100" s="41" t="s">
        <v>34</v>
      </c>
      <c r="F100" s="47">
        <f>D100/10*100*0.1</f>
        <v>0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133"/>
      <c r="Q100" s="11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5">
      <c r="A101" s="41"/>
      <c r="B101" s="41"/>
      <c r="C101" s="43"/>
      <c r="D101" s="50" t="s">
        <v>37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133"/>
      <c r="Q101" s="11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20.25" customHeight="1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133"/>
      <c r="Q102" s="11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5.75" customHeight="1" thickBot="1">
      <c r="A103" s="41"/>
      <c r="B103" s="41"/>
      <c r="C103" s="41"/>
      <c r="D103" s="183" t="s">
        <v>5</v>
      </c>
      <c r="E103" s="172"/>
      <c r="F103" s="71"/>
      <c r="G103" s="67"/>
      <c r="H103" s="51"/>
      <c r="I103" s="41"/>
      <c r="J103" s="41"/>
      <c r="K103" s="41"/>
      <c r="L103" s="41"/>
      <c r="M103" s="41"/>
      <c r="N103" s="41"/>
      <c r="O103" s="41"/>
      <c r="P103" s="133"/>
      <c r="Q103" s="11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5">
      <c r="A104" s="41"/>
      <c r="B104" s="41"/>
      <c r="C104" s="41"/>
      <c r="D104" s="168" t="s">
        <v>6</v>
      </c>
      <c r="E104" s="168"/>
      <c r="F104" s="68">
        <f>IF(F103=C96,7,IF(F103=C100,F100,IF(F103=C98,10,0)))</f>
        <v>0</v>
      </c>
      <c r="G104" s="52"/>
      <c r="H104" s="41"/>
      <c r="I104" s="41"/>
      <c r="J104" s="41"/>
      <c r="K104" s="41"/>
      <c r="L104" s="41"/>
      <c r="M104" s="41"/>
      <c r="N104" s="41"/>
      <c r="O104" s="41"/>
      <c r="P104" s="133"/>
      <c r="Q104" s="11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133"/>
      <c r="Q105" s="118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33"/>
      <c r="Q106" s="11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6.5" customHeight="1">
      <c r="A107" s="2"/>
      <c r="B107" s="2"/>
      <c r="C107" s="186" t="s">
        <v>32</v>
      </c>
      <c r="D107" s="186"/>
      <c r="E107" s="186"/>
      <c r="F107" s="186"/>
      <c r="G107" s="186"/>
      <c r="H107" s="186"/>
      <c r="I107" s="186"/>
      <c r="J107" s="2"/>
      <c r="K107" s="2"/>
      <c r="L107" s="2"/>
      <c r="M107" s="2"/>
      <c r="N107" s="2"/>
      <c r="O107" s="2"/>
      <c r="P107" s="133"/>
      <c r="Q107" s="11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9" customHeight="1">
      <c r="A108" s="2"/>
      <c r="B108" s="2"/>
      <c r="C108" s="23"/>
      <c r="D108" s="23"/>
      <c r="E108" s="23"/>
      <c r="F108" s="23"/>
      <c r="G108" s="23"/>
      <c r="H108" s="23"/>
      <c r="I108" s="23"/>
      <c r="J108" s="2"/>
      <c r="K108" s="2"/>
      <c r="L108" s="2"/>
      <c r="M108" s="2"/>
      <c r="N108" s="2"/>
      <c r="O108" s="2"/>
      <c r="P108" s="133"/>
      <c r="Q108" s="11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5">
      <c r="A109" s="2"/>
      <c r="B109" s="2"/>
      <c r="C109" s="24"/>
      <c r="D109" s="25" t="s">
        <v>40</v>
      </c>
      <c r="E109" s="25"/>
      <c r="F109" s="25"/>
      <c r="G109" s="25"/>
      <c r="H109" s="25"/>
      <c r="I109" s="23"/>
      <c r="J109" s="2"/>
      <c r="K109" s="2"/>
      <c r="L109" s="2"/>
      <c r="M109" s="2"/>
      <c r="N109" s="2"/>
      <c r="O109" s="2"/>
      <c r="P109" s="133"/>
      <c r="Q109" s="11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9" customHeight="1" thickBot="1">
      <c r="A110" s="2"/>
      <c r="B110" s="2"/>
      <c r="C110" s="25"/>
      <c r="D110" s="25"/>
      <c r="E110" s="25"/>
      <c r="F110" s="25"/>
      <c r="G110" s="25"/>
      <c r="H110" s="25"/>
      <c r="I110" s="23"/>
      <c r="J110" s="2"/>
      <c r="K110" s="2"/>
      <c r="L110" s="2"/>
      <c r="M110" s="2"/>
      <c r="N110" s="2"/>
      <c r="O110" s="2"/>
      <c r="P110" s="133"/>
      <c r="Q110" s="11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5.75" thickBot="1">
      <c r="A111" s="2"/>
      <c r="B111" s="2"/>
      <c r="C111" s="25"/>
      <c r="D111" s="26"/>
      <c r="E111" s="25" t="s">
        <v>38</v>
      </c>
      <c r="F111" s="25"/>
      <c r="G111" s="25"/>
      <c r="H111" s="25"/>
      <c r="I111" s="23"/>
      <c r="J111" s="2"/>
      <c r="K111" s="2"/>
      <c r="L111" s="2"/>
      <c r="M111" s="2"/>
      <c r="N111" s="2"/>
      <c r="O111" s="2"/>
      <c r="P111" s="133"/>
      <c r="Q111" s="11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5">
      <c r="A112" s="2"/>
      <c r="B112" s="2"/>
      <c r="C112" s="25"/>
      <c r="D112" s="27" t="s">
        <v>33</v>
      </c>
      <c r="E112" s="25"/>
      <c r="F112" s="25"/>
      <c r="G112" s="25"/>
      <c r="H112" s="25"/>
      <c r="I112" s="23"/>
      <c r="J112" s="2"/>
      <c r="K112" s="2"/>
      <c r="L112" s="2"/>
      <c r="M112" s="2"/>
      <c r="N112" s="2"/>
      <c r="O112" s="2"/>
      <c r="P112" s="133"/>
      <c r="Q112" s="11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9" customHeight="1" thickBot="1">
      <c r="A113" s="2"/>
      <c r="B113" s="2"/>
      <c r="C113" s="25"/>
      <c r="D113" s="25"/>
      <c r="E113" s="25"/>
      <c r="F113" s="25"/>
      <c r="G113" s="25"/>
      <c r="H113" s="25"/>
      <c r="I113" s="23"/>
      <c r="J113" s="2"/>
      <c r="K113" s="2"/>
      <c r="L113" s="2"/>
      <c r="M113" s="2"/>
      <c r="N113" s="2"/>
      <c r="O113" s="2"/>
      <c r="P113" s="133"/>
      <c r="Q113" s="11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5">
      <c r="A114" s="2"/>
      <c r="B114" s="2"/>
      <c r="C114" s="25"/>
      <c r="D114" s="28"/>
      <c r="E114" s="25" t="s">
        <v>38</v>
      </c>
      <c r="F114" s="25"/>
      <c r="G114" s="25"/>
      <c r="H114" s="25"/>
      <c r="I114" s="23"/>
      <c r="J114" s="2"/>
      <c r="K114" s="2"/>
      <c r="L114" s="2"/>
      <c r="M114" s="2"/>
      <c r="N114" s="2"/>
      <c r="O114" s="2"/>
      <c r="P114" s="133"/>
      <c r="Q114" s="11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5">
      <c r="A115" s="2"/>
      <c r="B115" s="2"/>
      <c r="C115" s="25"/>
      <c r="D115" s="114" t="s">
        <v>31</v>
      </c>
      <c r="E115" s="25"/>
      <c r="F115" s="25"/>
      <c r="G115" s="25"/>
      <c r="H115" s="25"/>
      <c r="I115" s="23"/>
      <c r="J115" s="2"/>
      <c r="K115" s="2"/>
      <c r="L115" s="2"/>
      <c r="M115" s="2"/>
      <c r="N115" s="2"/>
      <c r="O115" s="2"/>
      <c r="P115" s="133"/>
      <c r="Q115" s="11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2" customHeight="1">
      <c r="A116" s="2"/>
      <c r="B116" s="2"/>
      <c r="C116" s="25"/>
      <c r="D116" s="25"/>
      <c r="E116" s="25"/>
      <c r="F116" s="25"/>
      <c r="G116" s="25"/>
      <c r="H116" s="25"/>
      <c r="I116" s="23"/>
      <c r="J116" s="2"/>
      <c r="K116" s="2"/>
      <c r="L116" s="2"/>
      <c r="M116" s="2"/>
      <c r="N116" s="2"/>
      <c r="O116" s="2"/>
      <c r="P116" s="133"/>
      <c r="Q116" s="11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4.25" customHeight="1">
      <c r="A117" s="2"/>
      <c r="B117" s="2"/>
      <c r="C117" s="25"/>
      <c r="D117" s="174" t="s">
        <v>44</v>
      </c>
      <c r="E117" s="174"/>
      <c r="F117" s="174"/>
      <c r="G117" s="174"/>
      <c r="H117" s="36" t="e">
        <f>D111*100/D114</f>
        <v>#DIV/0!</v>
      </c>
      <c r="I117" s="29" t="s">
        <v>34</v>
      </c>
      <c r="J117" s="2"/>
      <c r="K117" s="2"/>
      <c r="L117" s="2"/>
      <c r="M117" s="2"/>
      <c r="N117" s="2"/>
      <c r="O117" s="2"/>
      <c r="P117" s="133"/>
      <c r="Q117" s="11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9.75" customHeight="1">
      <c r="A118" s="2"/>
      <c r="B118" s="2"/>
      <c r="C118" s="25"/>
      <c r="D118" s="30"/>
      <c r="E118" s="25"/>
      <c r="F118" s="25"/>
      <c r="G118" s="25"/>
      <c r="H118" s="31"/>
      <c r="I118" s="29"/>
      <c r="J118" s="2"/>
      <c r="K118" s="2"/>
      <c r="L118" s="2"/>
      <c r="M118" s="2"/>
      <c r="N118" s="2"/>
      <c r="O118" s="2"/>
      <c r="P118" s="133"/>
      <c r="Q118" s="11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7.5" customHeight="1">
      <c r="A119" s="2"/>
      <c r="B119" s="2"/>
      <c r="C119" s="4"/>
      <c r="D119" s="19"/>
      <c r="E119" s="4"/>
      <c r="F119" s="4"/>
      <c r="G119" s="4"/>
      <c r="H119" s="20"/>
      <c r="I119" s="3"/>
      <c r="J119" s="2"/>
      <c r="K119" s="2"/>
      <c r="L119" s="2"/>
      <c r="M119" s="2"/>
      <c r="N119" s="2"/>
      <c r="O119" s="2"/>
      <c r="P119" s="133"/>
      <c r="Q119" s="11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8.75" customHeight="1">
      <c r="A120" s="2"/>
      <c r="B120" s="2"/>
      <c r="C120" s="21" t="s">
        <v>39</v>
      </c>
      <c r="D120" s="4"/>
      <c r="E120" s="4"/>
      <c r="F120" s="4"/>
      <c r="G120" s="4"/>
      <c r="H120" s="4"/>
      <c r="I120" s="2"/>
      <c r="J120" s="2"/>
      <c r="K120" s="2"/>
      <c r="L120" s="2"/>
      <c r="M120" s="2"/>
      <c r="N120" s="2"/>
      <c r="O120" s="2"/>
      <c r="P120" s="133"/>
      <c r="Q120" s="11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5">
      <c r="A121" s="2"/>
      <c r="B121" s="2"/>
      <c r="C121" s="3" t="s">
        <v>1</v>
      </c>
      <c r="D121" s="10" t="s">
        <v>29</v>
      </c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133"/>
      <c r="Q121" s="11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6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33"/>
      <c r="Q122" s="11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5">
      <c r="A123" s="2"/>
      <c r="B123" s="2"/>
      <c r="C123" s="3" t="s">
        <v>2</v>
      </c>
      <c r="D123" s="11" t="s">
        <v>42</v>
      </c>
      <c r="E123" s="2"/>
      <c r="G123" s="6" t="e">
        <f>D111*100/D114*0.05</f>
        <v>#DIV/0!</v>
      </c>
      <c r="H123" s="2"/>
      <c r="I123" s="2"/>
      <c r="J123" s="2"/>
      <c r="K123" s="2"/>
      <c r="L123" s="2"/>
      <c r="M123" s="2"/>
      <c r="N123" s="2"/>
      <c r="O123" s="2"/>
      <c r="P123" s="133"/>
      <c r="Q123" s="11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5.75" thickBo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33"/>
      <c r="Q124" s="11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5.75" customHeight="1" thickBot="1">
      <c r="A125" s="2"/>
      <c r="B125" s="2"/>
      <c r="C125" s="2"/>
      <c r="D125" s="182" t="s">
        <v>5</v>
      </c>
      <c r="E125" s="184"/>
      <c r="F125" s="70"/>
      <c r="G125" s="11"/>
      <c r="H125" s="2"/>
      <c r="I125" s="2"/>
      <c r="J125" s="2"/>
      <c r="K125" s="2"/>
      <c r="L125" s="2"/>
      <c r="M125" s="2"/>
      <c r="N125" s="2"/>
      <c r="O125" s="2"/>
      <c r="P125" s="133"/>
      <c r="Q125" s="11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5">
      <c r="A126" s="2"/>
      <c r="B126" s="2"/>
      <c r="C126" s="2"/>
      <c r="D126" s="165" t="s">
        <v>6</v>
      </c>
      <c r="E126" s="165"/>
      <c r="F126" s="32">
        <f>IF(F125=C121,5,IF(F125=C123,G123,0))</f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133"/>
      <c r="Q126" s="118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33"/>
      <c r="Q127" s="118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9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133"/>
      <c r="Q128" s="11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5">
      <c r="A129" s="41"/>
      <c r="B129" s="41"/>
      <c r="C129" s="166" t="s">
        <v>77</v>
      </c>
      <c r="D129" s="166"/>
      <c r="E129" s="166"/>
      <c r="F129" s="166"/>
      <c r="G129" s="166"/>
      <c r="H129" s="166"/>
      <c r="I129" s="166"/>
      <c r="J129" s="41"/>
      <c r="K129" s="41"/>
      <c r="L129" s="41"/>
      <c r="M129" s="41"/>
      <c r="N129" s="41"/>
      <c r="O129" s="41"/>
      <c r="P129" s="133"/>
      <c r="Q129" s="11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3.5" customHeight="1">
      <c r="A130" s="41"/>
      <c r="B130" s="41"/>
      <c r="C130" s="58"/>
      <c r="D130" s="58"/>
      <c r="E130" s="58"/>
      <c r="F130" s="58"/>
      <c r="G130" s="58"/>
      <c r="H130" s="58"/>
      <c r="I130" s="58"/>
      <c r="J130" s="41"/>
      <c r="K130" s="41"/>
      <c r="L130" s="41"/>
      <c r="M130" s="41"/>
      <c r="N130" s="41"/>
      <c r="O130" s="41"/>
      <c r="P130" s="133"/>
      <c r="Q130" s="11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25.5" customHeight="1">
      <c r="A131" s="41"/>
      <c r="B131" s="41"/>
      <c r="C131" s="58"/>
      <c r="D131" s="169" t="s">
        <v>41</v>
      </c>
      <c r="E131" s="169"/>
      <c r="F131" s="169"/>
      <c r="G131" s="169"/>
      <c r="H131" s="169"/>
      <c r="I131" s="59"/>
      <c r="J131" s="41"/>
      <c r="K131" s="41"/>
      <c r="L131" s="41"/>
      <c r="M131" s="41"/>
      <c r="N131" s="41"/>
      <c r="O131" s="41"/>
      <c r="P131" s="133"/>
      <c r="Q131" s="118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5" customHeight="1" thickBot="1">
      <c r="A132" s="41"/>
      <c r="B132" s="41"/>
      <c r="C132" s="58"/>
      <c r="D132" s="58"/>
      <c r="E132" s="58"/>
      <c r="F132" s="58"/>
      <c r="G132" s="58"/>
      <c r="H132" s="58"/>
      <c r="I132" s="58"/>
      <c r="J132" s="41"/>
      <c r="K132" s="41"/>
      <c r="L132" s="41"/>
      <c r="M132" s="41"/>
      <c r="N132" s="41"/>
      <c r="O132" s="41"/>
      <c r="P132" s="133"/>
      <c r="Q132" s="11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20.25" customHeight="1" thickBot="1">
      <c r="A133" s="41"/>
      <c r="B133" s="41"/>
      <c r="C133" s="58"/>
      <c r="D133" s="60"/>
      <c r="E133" s="58" t="s">
        <v>38</v>
      </c>
      <c r="F133" s="58"/>
      <c r="G133" s="58"/>
      <c r="H133" s="58"/>
      <c r="I133" s="58"/>
      <c r="J133" s="41"/>
      <c r="K133" s="41"/>
      <c r="L133" s="41"/>
      <c r="M133" s="41"/>
      <c r="N133" s="41"/>
      <c r="O133" s="41"/>
      <c r="P133" s="133"/>
      <c r="Q133" s="11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20.25" customHeight="1" thickBot="1">
      <c r="A134" s="41"/>
      <c r="B134" s="41"/>
      <c r="C134" s="58"/>
      <c r="D134" s="61" t="s">
        <v>33</v>
      </c>
      <c r="E134" s="58"/>
      <c r="F134" s="58"/>
      <c r="G134" s="58"/>
      <c r="H134" s="58"/>
      <c r="I134" s="58"/>
      <c r="J134" s="41"/>
      <c r="K134" s="41"/>
      <c r="L134" s="41"/>
      <c r="M134" s="41"/>
      <c r="N134" s="41"/>
      <c r="O134" s="41"/>
      <c r="P134" s="133"/>
      <c r="Q134" s="11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20.25" customHeight="1" thickBot="1">
      <c r="A135" s="41"/>
      <c r="B135" s="41"/>
      <c r="C135" s="58"/>
      <c r="D135" s="60"/>
      <c r="E135" s="58" t="s">
        <v>38</v>
      </c>
      <c r="F135" s="58"/>
      <c r="G135" s="58"/>
      <c r="H135" s="58"/>
      <c r="I135" s="58"/>
      <c r="J135" s="41"/>
      <c r="K135" s="41"/>
      <c r="L135" s="41"/>
      <c r="M135" s="41"/>
      <c r="N135" s="41"/>
      <c r="O135" s="41"/>
      <c r="P135" s="133"/>
      <c r="Q135" s="11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28.5" customHeight="1">
      <c r="A136" s="41"/>
      <c r="B136" s="41"/>
      <c r="C136" s="58"/>
      <c r="D136" s="61" t="s">
        <v>31</v>
      </c>
      <c r="E136" s="58"/>
      <c r="F136" s="58"/>
      <c r="G136" s="58"/>
      <c r="H136" s="58"/>
      <c r="I136" s="58"/>
      <c r="J136" s="41"/>
      <c r="K136" s="41"/>
      <c r="L136" s="41"/>
      <c r="M136" s="41"/>
      <c r="N136" s="41"/>
      <c r="O136" s="41"/>
      <c r="P136" s="133"/>
      <c r="Q136" s="11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22.5" customHeight="1">
      <c r="A137" s="41"/>
      <c r="B137" s="41"/>
      <c r="C137" s="58"/>
      <c r="D137" s="170" t="s">
        <v>45</v>
      </c>
      <c r="E137" s="170"/>
      <c r="F137" s="170"/>
      <c r="G137" s="170"/>
      <c r="H137" s="62" t="e">
        <f>D133*100/D135</f>
        <v>#DIV/0!</v>
      </c>
      <c r="I137" s="63" t="s">
        <v>34</v>
      </c>
      <c r="J137" s="41"/>
      <c r="K137" s="41"/>
      <c r="L137" s="41"/>
      <c r="M137" s="41"/>
      <c r="N137" s="41"/>
      <c r="O137" s="41"/>
      <c r="P137" s="133"/>
      <c r="Q137" s="11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9.5" customHeight="1">
      <c r="A138" s="41"/>
      <c r="B138" s="41"/>
      <c r="C138" s="58"/>
      <c r="D138" s="64"/>
      <c r="E138" s="65"/>
      <c r="F138" s="65"/>
      <c r="G138" s="65"/>
      <c r="H138" s="65"/>
      <c r="I138" s="65"/>
      <c r="J138" s="41"/>
      <c r="K138" s="41"/>
      <c r="L138" s="41"/>
      <c r="M138" s="41"/>
      <c r="N138" s="41"/>
      <c r="O138" s="41"/>
      <c r="P138" s="133"/>
      <c r="Q138" s="11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21" customHeight="1">
      <c r="A139" s="41"/>
      <c r="B139" s="47"/>
      <c r="C139" s="53" t="s">
        <v>39</v>
      </c>
      <c r="D139" s="54"/>
      <c r="E139" s="55"/>
      <c r="F139" s="55"/>
      <c r="G139" s="55"/>
      <c r="H139" s="55"/>
      <c r="I139" s="55"/>
      <c r="J139" s="41"/>
      <c r="K139" s="41"/>
      <c r="L139" s="41"/>
      <c r="M139" s="41"/>
      <c r="N139" s="41"/>
      <c r="O139" s="41"/>
      <c r="P139" s="133"/>
      <c r="Q139" s="11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5">
      <c r="A140" s="41"/>
      <c r="B140" s="41"/>
      <c r="C140" s="43" t="s">
        <v>1</v>
      </c>
      <c r="D140" s="41" t="s">
        <v>30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133"/>
      <c r="Q140" s="11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9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133"/>
      <c r="Q141" s="118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5">
      <c r="A142" s="41"/>
      <c r="B142" s="41"/>
      <c r="C142" s="43" t="s">
        <v>2</v>
      </c>
      <c r="D142" s="56" t="s">
        <v>42</v>
      </c>
      <c r="E142" s="41"/>
      <c r="F142" s="41"/>
      <c r="G142" s="72" t="e">
        <f>H137*0.05</f>
        <v>#DIV/0!</v>
      </c>
      <c r="H142" s="41"/>
      <c r="I142" s="41"/>
      <c r="J142" s="41"/>
      <c r="K142" s="41"/>
      <c r="L142" s="41"/>
      <c r="M142" s="41"/>
      <c r="N142" s="41"/>
      <c r="O142" s="41"/>
      <c r="P142" s="133"/>
      <c r="Q142" s="11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5.75" thickBot="1">
      <c r="A143" s="41"/>
      <c r="B143" s="41"/>
      <c r="C143" s="41"/>
      <c r="D143" s="167"/>
      <c r="E143" s="167"/>
      <c r="F143" s="167"/>
      <c r="G143" s="41"/>
      <c r="H143" s="41"/>
      <c r="I143" s="41"/>
      <c r="J143" s="41"/>
      <c r="K143" s="41"/>
      <c r="L143" s="41"/>
      <c r="M143" s="41"/>
      <c r="N143" s="41"/>
      <c r="O143" s="41"/>
      <c r="P143" s="133"/>
      <c r="Q143" s="118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5.75" customHeight="1" thickBot="1">
      <c r="A144" s="41"/>
      <c r="B144" s="41"/>
      <c r="C144" s="41"/>
      <c r="D144" s="171" t="s">
        <v>5</v>
      </c>
      <c r="E144" s="172"/>
      <c r="F144" s="69"/>
      <c r="G144" s="66"/>
      <c r="H144" s="107"/>
      <c r="I144" s="107"/>
      <c r="J144" s="107"/>
      <c r="K144" s="107"/>
      <c r="L144" s="107"/>
      <c r="M144" s="107"/>
      <c r="N144" s="41"/>
      <c r="O144" s="41"/>
      <c r="P144" s="133"/>
      <c r="Q144" s="118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5" customHeight="1">
      <c r="A145" s="41"/>
      <c r="B145" s="41"/>
      <c r="C145" s="41"/>
      <c r="D145" s="168" t="s">
        <v>6</v>
      </c>
      <c r="E145" s="168"/>
      <c r="F145" s="57">
        <f>IF(F144=C140,5,IF(F144=C142,G142,0))</f>
        <v>0</v>
      </c>
      <c r="G145" s="173" t="s">
        <v>67</v>
      </c>
      <c r="H145" s="173"/>
      <c r="I145" s="173"/>
      <c r="J145" s="108">
        <f>F76+F90+F126+F145</f>
        <v>0</v>
      </c>
      <c r="K145" s="129" t="s">
        <v>68</v>
      </c>
      <c r="L145" s="129"/>
      <c r="M145" s="107"/>
      <c r="N145" s="41"/>
      <c r="O145" s="41"/>
      <c r="P145" s="133"/>
      <c r="Q145" s="118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29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133"/>
      <c r="Q146" s="11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34" t="s">
        <v>66</v>
      </c>
      <c r="Q147" s="120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37.5" customHeight="1">
      <c r="A148" s="2"/>
      <c r="B148" s="2"/>
      <c r="C148" s="76" t="s">
        <v>46</v>
      </c>
      <c r="D148" s="77"/>
      <c r="E148" s="77"/>
      <c r="F148" s="77"/>
      <c r="G148" s="77"/>
      <c r="H148" s="77"/>
      <c r="I148" s="77"/>
      <c r="J148" s="77"/>
      <c r="K148" s="2"/>
      <c r="L148" s="2"/>
      <c r="M148" s="2"/>
      <c r="N148" s="2"/>
      <c r="O148" s="2"/>
      <c r="P148" s="134"/>
      <c r="Q148" s="120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5">
      <c r="A149" s="2"/>
      <c r="B149" s="2"/>
      <c r="C149" s="144" t="s">
        <v>10</v>
      </c>
      <c r="D149" s="164"/>
      <c r="E149" s="164"/>
      <c r="F149" s="164"/>
      <c r="G149" s="164"/>
      <c r="H149" s="164"/>
      <c r="I149" s="164"/>
      <c r="J149" s="2"/>
      <c r="K149" s="2"/>
      <c r="L149" s="2"/>
      <c r="M149" s="2"/>
      <c r="N149" s="2"/>
      <c r="O149" s="2"/>
      <c r="P149" s="134"/>
      <c r="Q149" s="120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 customHeight="1">
      <c r="A150" s="2"/>
      <c r="B150" s="2"/>
      <c r="C150" s="153" t="s">
        <v>43</v>
      </c>
      <c r="D150" s="153"/>
      <c r="E150" s="153"/>
      <c r="F150" s="153"/>
      <c r="G150" s="153"/>
      <c r="H150" s="153"/>
      <c r="I150" s="153"/>
      <c r="J150" s="2"/>
      <c r="K150" s="2"/>
      <c r="L150" s="2"/>
      <c r="M150" s="2"/>
      <c r="N150" s="2"/>
      <c r="O150" s="2"/>
      <c r="P150" s="134"/>
      <c r="Q150" s="120"/>
      <c r="R150" s="2"/>
      <c r="S150" s="117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34"/>
      <c r="Q151" s="120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5">
      <c r="A152" s="2"/>
      <c r="B152" s="2"/>
      <c r="C152" s="3" t="s">
        <v>1</v>
      </c>
      <c r="D152" s="164" t="s">
        <v>11</v>
      </c>
      <c r="E152" s="164"/>
      <c r="F152" s="164"/>
      <c r="G152" s="164"/>
      <c r="H152" s="164"/>
      <c r="I152" s="164"/>
      <c r="J152" s="2"/>
      <c r="K152" s="2"/>
      <c r="L152" s="2"/>
      <c r="M152" s="2"/>
      <c r="N152" s="2"/>
      <c r="O152" s="2"/>
      <c r="P152" s="134"/>
      <c r="Q152" s="120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5">
      <c r="A153" s="2"/>
      <c r="B153" s="2"/>
      <c r="C153" s="3"/>
      <c r="D153" s="147" t="s">
        <v>79</v>
      </c>
      <c r="E153" s="147"/>
      <c r="F153" s="147"/>
      <c r="G153" s="147"/>
      <c r="H153" s="147"/>
      <c r="I153" s="147"/>
      <c r="J153" s="2"/>
      <c r="K153" s="2"/>
      <c r="L153" s="2"/>
      <c r="M153" s="2"/>
      <c r="N153" s="2"/>
      <c r="O153" s="2"/>
      <c r="P153" s="134"/>
      <c r="Q153" s="120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39.75" customHeight="1" thickBot="1">
      <c r="A154" s="2"/>
      <c r="B154" s="2"/>
      <c r="C154" s="3" t="s">
        <v>2</v>
      </c>
      <c r="D154" s="2" t="s">
        <v>50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34"/>
      <c r="Q154" s="120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5.75" thickBot="1">
      <c r="A155" s="2"/>
      <c r="B155" s="2"/>
      <c r="C155" s="2"/>
      <c r="D155" s="12"/>
      <c r="E155" s="4"/>
      <c r="F155" s="12"/>
      <c r="G155" s="4"/>
      <c r="H155" s="7" t="e">
        <f>(D155/F155)*100*0.05</f>
        <v>#DIV/0!</v>
      </c>
      <c r="I155" s="4"/>
      <c r="J155" s="2"/>
      <c r="K155" s="2"/>
      <c r="L155" s="2"/>
      <c r="M155" s="2"/>
      <c r="N155" s="2"/>
      <c r="O155" s="2"/>
      <c r="P155" s="134"/>
      <c r="Q155" s="120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43.5" customHeight="1">
      <c r="A156" s="2"/>
      <c r="B156" s="2"/>
      <c r="C156" s="2"/>
      <c r="D156" s="151" t="s">
        <v>12</v>
      </c>
      <c r="E156" s="151"/>
      <c r="F156" s="151" t="s">
        <v>49</v>
      </c>
      <c r="G156" s="151"/>
      <c r="H156" s="2"/>
      <c r="I156" s="2"/>
      <c r="J156" s="2"/>
      <c r="K156" s="2"/>
      <c r="L156" s="2"/>
      <c r="M156" s="2"/>
      <c r="N156" s="2"/>
      <c r="O156" s="2"/>
      <c r="P156" s="134"/>
      <c r="Q156" s="120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5.75" customHeight="1" thickBot="1">
      <c r="A157" s="2"/>
      <c r="B157" s="2"/>
      <c r="C157" s="2"/>
      <c r="D157" s="35"/>
      <c r="E157" s="35"/>
      <c r="F157" s="35"/>
      <c r="G157" s="35"/>
      <c r="H157" s="2"/>
      <c r="I157" s="2"/>
      <c r="J157" s="2"/>
      <c r="K157" s="2"/>
      <c r="L157" s="2"/>
      <c r="M157" s="2"/>
      <c r="N157" s="2"/>
      <c r="O157" s="2"/>
      <c r="P157" s="134"/>
      <c r="Q157" s="120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5.75" thickBot="1">
      <c r="A158" s="2"/>
      <c r="B158" s="2"/>
      <c r="C158" s="2"/>
      <c r="D158" s="2"/>
      <c r="E158" s="80" t="s">
        <v>5</v>
      </c>
      <c r="F158" s="91"/>
      <c r="G158" s="2"/>
      <c r="H158" s="2"/>
      <c r="I158" s="2"/>
      <c r="J158" s="2"/>
      <c r="K158" s="2"/>
      <c r="L158" s="2"/>
      <c r="M158" s="2"/>
      <c r="N158" s="2"/>
      <c r="O158" s="2"/>
      <c r="P158" s="134"/>
      <c r="Q158" s="120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5">
      <c r="A159" s="2"/>
      <c r="B159" s="2"/>
      <c r="C159" s="2"/>
      <c r="D159" s="136" t="s">
        <v>6</v>
      </c>
      <c r="E159" s="136"/>
      <c r="F159" s="16">
        <f>IF(F158=C152,5,IF(F158=C154,H155,0))</f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134"/>
      <c r="Q159" s="120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34"/>
      <c r="Q160" s="120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134"/>
      <c r="Q161" s="120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5">
      <c r="A162" s="78"/>
      <c r="B162" s="78"/>
      <c r="C162" s="150" t="s">
        <v>13</v>
      </c>
      <c r="D162" s="150"/>
      <c r="E162" s="150"/>
      <c r="F162" s="150"/>
      <c r="G162" s="150"/>
      <c r="H162" s="150"/>
      <c r="I162" s="150"/>
      <c r="J162" s="78"/>
      <c r="K162" s="78"/>
      <c r="L162" s="78"/>
      <c r="M162" s="78"/>
      <c r="N162" s="78"/>
      <c r="O162" s="78"/>
      <c r="P162" s="134"/>
      <c r="Q162" s="120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5">
      <c r="A163" s="78"/>
      <c r="B163" s="78"/>
      <c r="C163" s="152" t="s">
        <v>39</v>
      </c>
      <c r="D163" s="152"/>
      <c r="E163" s="152"/>
      <c r="F163" s="152"/>
      <c r="G163" s="152"/>
      <c r="H163" s="152"/>
      <c r="I163" s="152"/>
      <c r="J163" s="78"/>
      <c r="K163" s="78"/>
      <c r="L163" s="78"/>
      <c r="M163" s="78"/>
      <c r="N163" s="78"/>
      <c r="O163" s="78"/>
      <c r="P163" s="134"/>
      <c r="Q163" s="120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0.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134"/>
      <c r="Q164" s="120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5">
      <c r="A165" s="78"/>
      <c r="B165" s="78"/>
      <c r="C165" s="79" t="s">
        <v>1</v>
      </c>
      <c r="D165" s="78" t="s">
        <v>48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134"/>
      <c r="Q165" s="120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4.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134"/>
      <c r="Q166" s="120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5">
      <c r="A167" s="78"/>
      <c r="B167" s="78"/>
      <c r="C167" s="79" t="s">
        <v>2</v>
      </c>
      <c r="D167" s="78" t="s">
        <v>14</v>
      </c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134"/>
      <c r="Q167" s="120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.75" thickBo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134"/>
      <c r="Q168" s="120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5.75" thickBot="1">
      <c r="A169" s="78"/>
      <c r="B169" s="78"/>
      <c r="C169" s="78"/>
      <c r="D169" s="78"/>
      <c r="E169" s="92" t="s">
        <v>5</v>
      </c>
      <c r="F169" s="94"/>
      <c r="G169" s="78"/>
      <c r="H169" s="78"/>
      <c r="I169" s="78"/>
      <c r="J169" s="78"/>
      <c r="K169" s="78"/>
      <c r="L169" s="78"/>
      <c r="M169" s="78"/>
      <c r="N169" s="78"/>
      <c r="O169" s="78"/>
      <c r="P169" s="134"/>
      <c r="Q169" s="120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">
      <c r="A170" s="78"/>
      <c r="B170" s="78"/>
      <c r="C170" s="78"/>
      <c r="D170" s="154" t="s">
        <v>6</v>
      </c>
      <c r="E170" s="154"/>
      <c r="F170" s="93">
        <f>IF(F169=C165,5,IF(F169=C167,0,0))</f>
        <v>0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134"/>
      <c r="Q170" s="120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134"/>
      <c r="Q171" s="120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2"/>
      <c r="K172" s="2"/>
      <c r="L172" s="2"/>
      <c r="M172" s="2"/>
      <c r="N172" s="2"/>
      <c r="O172" s="2"/>
      <c r="P172" s="134"/>
      <c r="Q172" s="120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27.75" customHeight="1">
      <c r="A173" s="2"/>
      <c r="B173" s="2"/>
      <c r="C173" s="155" t="s">
        <v>15</v>
      </c>
      <c r="D173" s="155"/>
      <c r="E173" s="155"/>
      <c r="F173" s="155"/>
      <c r="G173" s="155"/>
      <c r="H173" s="155"/>
      <c r="I173" s="155"/>
      <c r="J173" s="22"/>
      <c r="K173" s="2"/>
      <c r="L173" s="2"/>
      <c r="M173" s="2"/>
      <c r="N173" s="2"/>
      <c r="O173" s="2"/>
      <c r="P173" s="134"/>
      <c r="Q173" s="120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5">
      <c r="A174" s="2"/>
      <c r="B174" s="2"/>
      <c r="C174" s="153" t="s">
        <v>39</v>
      </c>
      <c r="D174" s="153"/>
      <c r="E174" s="153"/>
      <c r="F174" s="153"/>
      <c r="G174" s="153"/>
      <c r="H174" s="153"/>
      <c r="I174" s="153"/>
      <c r="J174" s="22"/>
      <c r="K174" s="2"/>
      <c r="L174" s="2"/>
      <c r="M174" s="2"/>
      <c r="N174" s="2"/>
      <c r="O174" s="2"/>
      <c r="P174" s="134"/>
      <c r="Q174" s="120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5.25" customHeight="1">
      <c r="A175" s="2"/>
      <c r="B175" s="2"/>
      <c r="C175" s="2"/>
      <c r="D175" s="2"/>
      <c r="E175" s="2"/>
      <c r="F175" s="2"/>
      <c r="G175" s="2"/>
      <c r="H175" s="2"/>
      <c r="I175" s="2"/>
      <c r="J175" s="22"/>
      <c r="K175" s="2"/>
      <c r="L175" s="2"/>
      <c r="M175" s="2"/>
      <c r="N175" s="2"/>
      <c r="O175" s="2"/>
      <c r="P175" s="134"/>
      <c r="Q175" s="120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5">
      <c r="A176" s="2"/>
      <c r="B176" s="2"/>
      <c r="C176" s="3" t="s">
        <v>1</v>
      </c>
      <c r="D176" s="2" t="s">
        <v>48</v>
      </c>
      <c r="E176" s="2"/>
      <c r="F176" s="2"/>
      <c r="G176" s="2"/>
      <c r="H176" s="2"/>
      <c r="I176" s="2"/>
      <c r="J176" s="22"/>
      <c r="K176" s="2"/>
      <c r="L176" s="2"/>
      <c r="M176" s="2"/>
      <c r="N176" s="2"/>
      <c r="O176" s="2"/>
      <c r="P176" s="134"/>
      <c r="Q176" s="120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6.75" customHeight="1">
      <c r="A177" s="2"/>
      <c r="B177" s="2"/>
      <c r="C177" s="2"/>
      <c r="D177" s="2"/>
      <c r="E177" s="2"/>
      <c r="F177" s="2"/>
      <c r="G177" s="2"/>
      <c r="H177" s="2"/>
      <c r="I177" s="2"/>
      <c r="J177" s="22"/>
      <c r="K177" s="2"/>
      <c r="L177" s="2"/>
      <c r="M177" s="2"/>
      <c r="N177" s="2"/>
      <c r="O177" s="2"/>
      <c r="P177" s="134"/>
      <c r="Q177" s="120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5">
      <c r="A178" s="2"/>
      <c r="B178" s="2"/>
      <c r="C178" s="3" t="s">
        <v>2</v>
      </c>
      <c r="D178" s="2" t="s">
        <v>16</v>
      </c>
      <c r="E178" s="2"/>
      <c r="F178" s="2"/>
      <c r="G178" s="2"/>
      <c r="H178" s="2"/>
      <c r="I178" s="2"/>
      <c r="J178" s="22"/>
      <c r="K178" s="2"/>
      <c r="L178" s="2"/>
      <c r="M178" s="2"/>
      <c r="N178" s="2"/>
      <c r="O178" s="2"/>
      <c r="P178" s="134"/>
      <c r="Q178" s="120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8.75" customHeight="1" thickBot="1">
      <c r="A179" s="2"/>
      <c r="B179" s="2"/>
      <c r="C179" s="2"/>
      <c r="D179" s="2"/>
      <c r="E179" s="2"/>
      <c r="F179" s="2"/>
      <c r="G179" s="2"/>
      <c r="H179" s="2"/>
      <c r="I179" s="2"/>
      <c r="J179" s="22"/>
      <c r="K179" s="2"/>
      <c r="L179" s="2"/>
      <c r="M179" s="2"/>
      <c r="N179" s="2"/>
      <c r="O179" s="2"/>
      <c r="P179" s="134"/>
      <c r="Q179" s="120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5.75" thickBot="1">
      <c r="A180" s="2"/>
      <c r="B180" s="2"/>
      <c r="C180" s="2"/>
      <c r="D180" s="2"/>
      <c r="E180" s="95" t="s">
        <v>5</v>
      </c>
      <c r="F180" s="96"/>
      <c r="G180" s="2"/>
      <c r="H180" s="2"/>
      <c r="I180" s="2"/>
      <c r="J180" s="22"/>
      <c r="K180" s="2"/>
      <c r="L180" s="2"/>
      <c r="M180" s="2"/>
      <c r="N180" s="2"/>
      <c r="O180" s="2"/>
      <c r="P180" s="134"/>
      <c r="Q180" s="120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5.75">
      <c r="A181" s="2"/>
      <c r="B181" s="2"/>
      <c r="C181" s="2"/>
      <c r="D181" s="136" t="s">
        <v>6</v>
      </c>
      <c r="E181" s="136"/>
      <c r="F181" s="11">
        <f>IF(F180=C176,5,IF(F180=C178,0,0))</f>
        <v>0</v>
      </c>
      <c r="G181" s="139" t="s">
        <v>67</v>
      </c>
      <c r="H181" s="139"/>
      <c r="I181" s="139"/>
      <c r="J181" s="110">
        <f>F159+F170+F181</f>
        <v>0</v>
      </c>
      <c r="K181" s="140" t="s">
        <v>69</v>
      </c>
      <c r="L181" s="140"/>
      <c r="M181" s="2"/>
      <c r="N181" s="2"/>
      <c r="O181" s="2"/>
      <c r="P181" s="134"/>
      <c r="Q181" s="120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5">
      <c r="A182" s="2"/>
      <c r="B182" s="2"/>
      <c r="C182" s="2"/>
      <c r="D182" s="2"/>
      <c r="E182" s="2"/>
      <c r="F182" s="2"/>
      <c r="G182" s="2"/>
      <c r="H182" s="2"/>
      <c r="I182" s="109"/>
      <c r="J182" s="22"/>
      <c r="K182" s="2"/>
      <c r="L182" s="2"/>
      <c r="M182" s="2"/>
      <c r="N182" s="2"/>
      <c r="O182" s="2"/>
      <c r="P182" s="134"/>
      <c r="Q182" s="120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5">
      <c r="A183" s="2"/>
      <c r="B183" s="2"/>
      <c r="C183" s="2"/>
      <c r="D183" s="2"/>
      <c r="E183" s="2"/>
      <c r="F183" s="2"/>
      <c r="G183" s="2"/>
      <c r="H183" s="2"/>
      <c r="I183" s="2"/>
      <c r="J183" s="22"/>
      <c r="K183" s="2"/>
      <c r="L183" s="2"/>
      <c r="M183" s="2"/>
      <c r="N183" s="2"/>
      <c r="O183" s="2"/>
      <c r="P183" s="134"/>
      <c r="Q183" s="120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5">
      <c r="A184" s="81"/>
      <c r="B184" s="81"/>
      <c r="C184" s="138" t="s">
        <v>74</v>
      </c>
      <c r="D184" s="138"/>
      <c r="E184" s="138"/>
      <c r="F184" s="138"/>
      <c r="G184" s="138"/>
      <c r="H184" s="138"/>
      <c r="I184" s="138"/>
      <c r="J184" s="138"/>
      <c r="K184" s="81"/>
      <c r="L184" s="81"/>
      <c r="M184" s="81"/>
      <c r="N184" s="81"/>
      <c r="O184" s="81"/>
      <c r="P184" s="135" t="s">
        <v>75</v>
      </c>
      <c r="Q184" s="12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33.75" customHeight="1">
      <c r="A185" s="81"/>
      <c r="B185" s="81"/>
      <c r="C185" s="138"/>
      <c r="D185" s="138"/>
      <c r="E185" s="138"/>
      <c r="F185" s="138"/>
      <c r="G185" s="138"/>
      <c r="H185" s="138"/>
      <c r="I185" s="138"/>
      <c r="J185" s="138"/>
      <c r="K185" s="81"/>
      <c r="L185" s="81"/>
      <c r="M185" s="81"/>
      <c r="N185" s="81"/>
      <c r="O185" s="81"/>
      <c r="P185" s="135"/>
      <c r="Q185" s="12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5">
      <c r="A186" s="81"/>
      <c r="B186" s="81"/>
      <c r="C186" s="137" t="s">
        <v>25</v>
      </c>
      <c r="D186" s="137"/>
      <c r="E186" s="137"/>
      <c r="F186" s="137"/>
      <c r="G186" s="137"/>
      <c r="H186" s="137"/>
      <c r="I186" s="137"/>
      <c r="J186" s="81"/>
      <c r="K186" s="81"/>
      <c r="L186" s="81"/>
      <c r="M186" s="81"/>
      <c r="N186" s="81"/>
      <c r="O186" s="81"/>
      <c r="P186" s="135"/>
      <c r="Q186" s="12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5">
      <c r="A187" s="81"/>
      <c r="B187" s="81"/>
      <c r="C187" s="142" t="s">
        <v>43</v>
      </c>
      <c r="D187" s="142"/>
      <c r="E187" s="142"/>
      <c r="F187" s="142"/>
      <c r="G187" s="142"/>
      <c r="H187" s="142"/>
      <c r="I187" s="142"/>
      <c r="J187" s="81"/>
      <c r="K187" s="81"/>
      <c r="L187" s="81"/>
      <c r="M187" s="81"/>
      <c r="N187" s="81"/>
      <c r="O187" s="81"/>
      <c r="P187" s="135"/>
      <c r="Q187" s="12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5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135"/>
      <c r="Q188" s="12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5">
      <c r="A189" s="81"/>
      <c r="B189" s="81"/>
      <c r="C189" s="82" t="s">
        <v>1</v>
      </c>
      <c r="D189" s="141" t="s">
        <v>51</v>
      </c>
      <c r="E189" s="141"/>
      <c r="F189" s="141"/>
      <c r="G189" s="141"/>
      <c r="H189" s="141"/>
      <c r="I189" s="141"/>
      <c r="J189" s="81"/>
      <c r="K189" s="81"/>
      <c r="L189" s="81"/>
      <c r="M189" s="81"/>
      <c r="N189" s="81"/>
      <c r="O189" s="81"/>
      <c r="P189" s="135"/>
      <c r="Q189" s="12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5">
      <c r="A190" s="81"/>
      <c r="B190" s="81"/>
      <c r="C190" s="82"/>
      <c r="D190" s="148" t="s">
        <v>79</v>
      </c>
      <c r="E190" s="148"/>
      <c r="F190" s="148"/>
      <c r="G190" s="148"/>
      <c r="H190" s="148"/>
      <c r="I190" s="115"/>
      <c r="J190" s="81"/>
      <c r="K190" s="81"/>
      <c r="L190" s="81"/>
      <c r="M190" s="81"/>
      <c r="N190" s="81"/>
      <c r="O190" s="81"/>
      <c r="P190" s="135"/>
      <c r="Q190" s="12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33" customHeight="1" thickBot="1">
      <c r="A191" s="81"/>
      <c r="B191" s="81"/>
      <c r="C191" s="82" t="s">
        <v>2</v>
      </c>
      <c r="D191" s="83" t="s">
        <v>52</v>
      </c>
      <c r="E191" s="83"/>
      <c r="F191" s="83"/>
      <c r="G191" s="83"/>
      <c r="H191" s="83"/>
      <c r="I191" s="81"/>
      <c r="J191" s="81"/>
      <c r="K191" s="81"/>
      <c r="L191" s="81"/>
      <c r="M191" s="81"/>
      <c r="N191" s="81"/>
      <c r="O191" s="81"/>
      <c r="P191" s="135"/>
      <c r="Q191" s="12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.75" thickBot="1">
      <c r="A192" s="81"/>
      <c r="B192" s="81"/>
      <c r="C192" s="81"/>
      <c r="D192" s="84"/>
      <c r="E192" s="81"/>
      <c r="F192" s="84"/>
      <c r="G192" s="81"/>
      <c r="H192" s="85" t="e">
        <f>D192/F192*100*0.1</f>
        <v>#DIV/0!</v>
      </c>
      <c r="I192" s="81"/>
      <c r="J192" s="81"/>
      <c r="K192" s="81"/>
      <c r="L192" s="81"/>
      <c r="M192" s="81"/>
      <c r="N192" s="81"/>
      <c r="O192" s="81"/>
      <c r="P192" s="135"/>
      <c r="Q192" s="12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54.75" customHeight="1">
      <c r="A193" s="81"/>
      <c r="B193" s="81"/>
      <c r="C193" s="82"/>
      <c r="D193" s="146" t="s">
        <v>72</v>
      </c>
      <c r="E193" s="146"/>
      <c r="F193" s="146" t="s">
        <v>55</v>
      </c>
      <c r="G193" s="146"/>
      <c r="H193" s="81"/>
      <c r="I193" s="81"/>
      <c r="J193" s="81"/>
      <c r="K193" s="81"/>
      <c r="L193" s="81"/>
      <c r="M193" s="81"/>
      <c r="N193" s="81"/>
      <c r="O193" s="81"/>
      <c r="P193" s="135"/>
      <c r="Q193" s="12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22.5" customHeight="1" thickBot="1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135"/>
      <c r="Q194" s="12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5.75" thickBot="1">
      <c r="A195" s="81"/>
      <c r="B195" s="81"/>
      <c r="C195" s="81"/>
      <c r="D195" s="81"/>
      <c r="E195" s="102" t="s">
        <v>5</v>
      </c>
      <c r="F195" s="97"/>
      <c r="G195" s="89"/>
      <c r="H195" s="81"/>
      <c r="I195" s="81"/>
      <c r="J195" s="81"/>
      <c r="K195" s="81"/>
      <c r="L195" s="81"/>
      <c r="M195" s="81"/>
      <c r="N195" s="81"/>
      <c r="O195" s="81"/>
      <c r="P195" s="135"/>
      <c r="Q195" s="12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">
      <c r="A196" s="81"/>
      <c r="B196" s="81"/>
      <c r="C196" s="81"/>
      <c r="D196" s="143" t="s">
        <v>6</v>
      </c>
      <c r="E196" s="143"/>
      <c r="F196" s="89">
        <f>IF(F195=C189,10,IF(F195=C191,H192,0))</f>
        <v>0</v>
      </c>
      <c r="G196" s="81"/>
      <c r="H196" s="81"/>
      <c r="I196" s="81"/>
      <c r="J196" s="81"/>
      <c r="K196" s="81"/>
      <c r="L196" s="81"/>
      <c r="M196" s="81"/>
      <c r="N196" s="81"/>
      <c r="O196" s="81"/>
      <c r="P196" s="135"/>
      <c r="Q196" s="12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135"/>
      <c r="Q197" s="12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35"/>
      <c r="Q198" s="12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5">
      <c r="A199" s="2"/>
      <c r="B199" s="2"/>
      <c r="C199" s="144" t="s">
        <v>26</v>
      </c>
      <c r="D199" s="144"/>
      <c r="E199" s="144"/>
      <c r="F199" s="144"/>
      <c r="G199" s="144"/>
      <c r="H199" s="144"/>
      <c r="I199" s="144"/>
      <c r="J199" s="2"/>
      <c r="K199" s="2"/>
      <c r="L199" s="2"/>
      <c r="M199" s="2"/>
      <c r="N199" s="2"/>
      <c r="O199" s="2"/>
      <c r="P199" s="135"/>
      <c r="Q199" s="12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5">
      <c r="A200" s="2"/>
      <c r="B200" s="2"/>
      <c r="C200" s="153" t="s">
        <v>43</v>
      </c>
      <c r="D200" s="153"/>
      <c r="E200" s="153"/>
      <c r="F200" s="153"/>
      <c r="G200" s="153"/>
      <c r="H200" s="153"/>
      <c r="I200" s="153"/>
      <c r="J200" s="2"/>
      <c r="K200" s="2"/>
      <c r="L200" s="2"/>
      <c r="M200" s="2"/>
      <c r="N200" s="2"/>
      <c r="O200" s="2"/>
      <c r="P200" s="135"/>
      <c r="Q200" s="12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9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35"/>
      <c r="Q201" s="12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5">
      <c r="A202" s="2"/>
      <c r="B202" s="2"/>
      <c r="C202" s="3" t="s">
        <v>1</v>
      </c>
      <c r="D202" s="34" t="s">
        <v>51</v>
      </c>
      <c r="E202" s="4"/>
      <c r="F202" s="4"/>
      <c r="G202" s="4"/>
      <c r="H202" s="2"/>
      <c r="I202" s="2"/>
      <c r="J202" s="2"/>
      <c r="K202" s="2"/>
      <c r="L202" s="2"/>
      <c r="M202" s="2"/>
      <c r="N202" s="2"/>
      <c r="O202" s="2"/>
      <c r="P202" s="135"/>
      <c r="Q202" s="12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5">
      <c r="A203" s="2"/>
      <c r="B203" s="2"/>
      <c r="C203" s="3"/>
      <c r="D203" s="149" t="s">
        <v>79</v>
      </c>
      <c r="E203" s="149"/>
      <c r="F203" s="149"/>
      <c r="G203" s="149"/>
      <c r="H203" s="149"/>
      <c r="I203" s="2"/>
      <c r="J203" s="2"/>
      <c r="K203" s="2"/>
      <c r="L203" s="2"/>
      <c r="M203" s="2"/>
      <c r="N203" s="2"/>
      <c r="O203" s="2"/>
      <c r="P203" s="135"/>
      <c r="Q203" s="12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42" customHeight="1" thickBot="1">
      <c r="A204" s="2"/>
      <c r="B204" s="2"/>
      <c r="C204" s="3" t="s">
        <v>2</v>
      </c>
      <c r="D204" s="34" t="s">
        <v>52</v>
      </c>
      <c r="E204" s="4"/>
      <c r="F204" s="4"/>
      <c r="G204" s="4"/>
      <c r="H204" s="4"/>
      <c r="I204" s="2"/>
      <c r="J204" s="2"/>
      <c r="K204" s="2"/>
      <c r="L204" s="2"/>
      <c r="M204" s="2"/>
      <c r="N204" s="2"/>
      <c r="O204" s="2"/>
      <c r="P204" s="135"/>
      <c r="Q204" s="12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5.75" thickBot="1">
      <c r="A205" s="2"/>
      <c r="B205" s="2"/>
      <c r="D205" s="13"/>
      <c r="E205" s="2"/>
      <c r="F205" s="13"/>
      <c r="G205" s="2"/>
      <c r="H205" s="6" t="e">
        <f>D205/F205*100*0.2</f>
        <v>#DIV/0!</v>
      </c>
      <c r="I205" s="2"/>
      <c r="J205" s="2"/>
      <c r="K205" s="2"/>
      <c r="L205" s="2"/>
      <c r="M205" s="2"/>
      <c r="N205" s="2"/>
      <c r="O205" s="2"/>
      <c r="P205" s="135"/>
      <c r="Q205" s="12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62.25" customHeight="1">
      <c r="A206" s="2"/>
      <c r="B206" s="2"/>
      <c r="C206" s="2"/>
      <c r="D206" s="151" t="s">
        <v>73</v>
      </c>
      <c r="E206" s="151"/>
      <c r="F206" s="151" t="s">
        <v>53</v>
      </c>
      <c r="G206" s="151"/>
      <c r="H206" s="2"/>
      <c r="I206" s="2"/>
      <c r="J206" s="2"/>
      <c r="K206" s="2"/>
      <c r="L206" s="2"/>
      <c r="M206" s="2"/>
      <c r="N206" s="2"/>
      <c r="O206" s="2"/>
      <c r="P206" s="135"/>
      <c r="Q206" s="12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3.5" customHeight="1">
      <c r="A207" s="2"/>
      <c r="B207" s="2"/>
      <c r="C207" s="2"/>
      <c r="D207" s="35"/>
      <c r="E207" s="35"/>
      <c r="F207" s="35"/>
      <c r="G207" s="35"/>
      <c r="H207" s="2"/>
      <c r="I207" s="2"/>
      <c r="J207" s="2"/>
      <c r="K207" s="2"/>
      <c r="L207" s="2"/>
      <c r="M207" s="2"/>
      <c r="N207" s="2"/>
      <c r="O207" s="2"/>
      <c r="P207" s="135"/>
      <c r="Q207" s="12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5.75" thickBo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35"/>
      <c r="Q208" s="12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5.75" thickBot="1">
      <c r="A209" s="2"/>
      <c r="B209" s="2"/>
      <c r="C209" s="2"/>
      <c r="D209" s="2"/>
      <c r="E209" s="103" t="s">
        <v>5</v>
      </c>
      <c r="F209" s="98"/>
      <c r="G209" s="2"/>
      <c r="H209" s="2"/>
      <c r="I209" s="2"/>
      <c r="J209" s="2"/>
      <c r="K209" s="2"/>
      <c r="L209" s="2"/>
      <c r="M209" s="2"/>
      <c r="N209" s="2"/>
      <c r="O209" s="2"/>
      <c r="P209" s="135"/>
      <c r="Q209" s="12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5">
      <c r="A210" s="2"/>
      <c r="B210" s="2"/>
      <c r="C210" s="2"/>
      <c r="D210" s="136" t="s">
        <v>6</v>
      </c>
      <c r="E210" s="136"/>
      <c r="F210" s="33">
        <f>IF(F209=C202,20,IF(F209=C204,H205,0))</f>
        <v>0</v>
      </c>
      <c r="G210" s="2"/>
      <c r="H210" s="2"/>
      <c r="I210" s="2"/>
      <c r="J210" s="2"/>
      <c r="K210" s="2"/>
      <c r="L210" s="2"/>
      <c r="M210" s="2"/>
      <c r="N210" s="2"/>
      <c r="O210" s="2"/>
      <c r="P210" s="135"/>
      <c r="Q210" s="12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35"/>
      <c r="Q211" s="12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135"/>
      <c r="Q212" s="12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5">
      <c r="A213" s="81"/>
      <c r="B213" s="81"/>
      <c r="C213" s="137" t="s">
        <v>27</v>
      </c>
      <c r="D213" s="137"/>
      <c r="E213" s="137"/>
      <c r="F213" s="137"/>
      <c r="G213" s="137"/>
      <c r="H213" s="137"/>
      <c r="I213" s="137"/>
      <c r="J213" s="81"/>
      <c r="K213" s="81"/>
      <c r="L213" s="81"/>
      <c r="M213" s="81"/>
      <c r="N213" s="81"/>
      <c r="O213" s="81"/>
      <c r="P213" s="135"/>
      <c r="Q213" s="12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5">
      <c r="A214" s="81"/>
      <c r="B214" s="81"/>
      <c r="C214" s="145" t="s">
        <v>39</v>
      </c>
      <c r="D214" s="145"/>
      <c r="E214" s="145"/>
      <c r="F214" s="145"/>
      <c r="G214" s="145"/>
      <c r="H214" s="145"/>
      <c r="I214" s="145"/>
      <c r="J214" s="81"/>
      <c r="K214" s="81"/>
      <c r="L214" s="81"/>
      <c r="M214" s="81"/>
      <c r="N214" s="81"/>
      <c r="O214" s="81"/>
      <c r="P214" s="135"/>
      <c r="Q214" s="12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5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135"/>
      <c r="Q215" s="12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5">
      <c r="A216" s="81"/>
      <c r="B216" s="81"/>
      <c r="C216" s="82" t="s">
        <v>1</v>
      </c>
      <c r="D216" s="141" t="s">
        <v>18</v>
      </c>
      <c r="E216" s="141"/>
      <c r="F216" s="141"/>
      <c r="G216" s="141"/>
      <c r="H216" s="141"/>
      <c r="I216" s="141"/>
      <c r="J216" s="81"/>
      <c r="K216" s="81"/>
      <c r="L216" s="81"/>
      <c r="M216" s="81"/>
      <c r="N216" s="81"/>
      <c r="O216" s="81"/>
      <c r="P216" s="135"/>
      <c r="Q216" s="12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5">
      <c r="A217" s="81"/>
      <c r="B217" s="81"/>
      <c r="C217" s="82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135"/>
      <c r="Q217" s="12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5">
      <c r="A218" s="81"/>
      <c r="B218" s="81"/>
      <c r="C218" s="82" t="s">
        <v>2</v>
      </c>
      <c r="D218" s="141" t="s">
        <v>19</v>
      </c>
      <c r="E218" s="141"/>
      <c r="F218" s="141"/>
      <c r="G218" s="141"/>
      <c r="H218" s="141"/>
      <c r="I218" s="141"/>
      <c r="J218" s="81"/>
      <c r="K218" s="81"/>
      <c r="L218" s="81"/>
      <c r="M218" s="81"/>
      <c r="N218" s="81"/>
      <c r="O218" s="81"/>
      <c r="P218" s="135"/>
      <c r="Q218" s="12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5">
      <c r="A219" s="81"/>
      <c r="B219" s="81"/>
      <c r="C219" s="82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135"/>
      <c r="Q219" s="12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5">
      <c r="A220" s="81"/>
      <c r="B220" s="81"/>
      <c r="C220" s="82" t="s">
        <v>3</v>
      </c>
      <c r="D220" s="141" t="s">
        <v>20</v>
      </c>
      <c r="E220" s="141"/>
      <c r="F220" s="141"/>
      <c r="G220" s="141"/>
      <c r="H220" s="141"/>
      <c r="I220" s="141"/>
      <c r="J220" s="81"/>
      <c r="K220" s="81"/>
      <c r="L220" s="81"/>
      <c r="M220" s="81"/>
      <c r="N220" s="81"/>
      <c r="O220" s="81"/>
      <c r="P220" s="135"/>
      <c r="Q220" s="12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5">
      <c r="A221" s="81"/>
      <c r="B221" s="81"/>
      <c r="C221" s="82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135"/>
      <c r="Q221" s="12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5">
      <c r="A222" s="81"/>
      <c r="B222" s="81"/>
      <c r="C222" s="82" t="s">
        <v>17</v>
      </c>
      <c r="D222" s="141" t="s">
        <v>21</v>
      </c>
      <c r="E222" s="141"/>
      <c r="F222" s="141"/>
      <c r="G222" s="141"/>
      <c r="H222" s="141"/>
      <c r="I222" s="141"/>
      <c r="J222" s="81"/>
      <c r="K222" s="81"/>
      <c r="L222" s="81"/>
      <c r="M222" s="81"/>
      <c r="N222" s="81"/>
      <c r="O222" s="81"/>
      <c r="P222" s="135"/>
      <c r="Q222" s="12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5.75" thickBot="1">
      <c r="A223" s="81"/>
      <c r="B223" s="81"/>
      <c r="C223" s="82"/>
      <c r="D223" s="86"/>
      <c r="E223" s="86"/>
      <c r="F223" s="86"/>
      <c r="G223" s="86"/>
      <c r="H223" s="86"/>
      <c r="I223" s="86"/>
      <c r="J223" s="81"/>
      <c r="K223" s="81"/>
      <c r="L223" s="81"/>
      <c r="M223" s="81"/>
      <c r="N223" s="81"/>
      <c r="O223" s="81"/>
      <c r="P223" s="135"/>
      <c r="Q223" s="12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20.25" customHeight="1" thickBot="1">
      <c r="A224" s="81"/>
      <c r="B224" s="81"/>
      <c r="C224" s="81"/>
      <c r="D224" s="81"/>
      <c r="E224" s="104" t="s">
        <v>5</v>
      </c>
      <c r="F224" s="99"/>
      <c r="G224" s="100"/>
      <c r="H224" s="97"/>
      <c r="I224" s="101"/>
      <c r="J224" s="112"/>
      <c r="K224" s="113">
        <f>IF(F224=C216,3,IF(F224=C218,3,IF(F224=C220,2,IF(F224=C222,2,0))))</f>
        <v>0</v>
      </c>
      <c r="L224" s="113">
        <f>IF(G224=C216,3,IF(G224=C218,3,IF(G224=C220,2,IF(G224=C222,2,0))))</f>
        <v>0</v>
      </c>
      <c r="M224" s="113">
        <f>IF(H224=C216,3,IF(H224=C218,3,IF(H224=C220,2,IF(H224=C222,2,0))))</f>
        <v>0</v>
      </c>
      <c r="N224" s="113">
        <f>IF(I224=C216,3,IF(I224=C218,3,IF(I224=C220,2,IF(I224=C222,2,0))))</f>
        <v>0</v>
      </c>
      <c r="O224" s="81"/>
      <c r="P224" s="135"/>
      <c r="Q224" s="12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44.25" customHeight="1">
      <c r="A225" s="81"/>
      <c r="B225" s="81"/>
      <c r="C225" s="81"/>
      <c r="D225" s="162" t="s">
        <v>35</v>
      </c>
      <c r="E225" s="162"/>
      <c r="F225" s="87"/>
      <c r="G225" s="88"/>
      <c r="H225" s="89"/>
      <c r="I225" s="89"/>
      <c r="J225" s="81"/>
      <c r="K225" s="81"/>
      <c r="L225" s="81"/>
      <c r="M225" s="81"/>
      <c r="N225" s="81"/>
      <c r="O225" s="81"/>
      <c r="P225" s="135"/>
      <c r="Q225" s="12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5.75">
      <c r="A226" s="81"/>
      <c r="B226" s="81"/>
      <c r="C226" s="81"/>
      <c r="D226" s="143" t="s">
        <v>6</v>
      </c>
      <c r="E226" s="143"/>
      <c r="F226" s="90">
        <f>K224+L224+M224+N224</f>
        <v>0</v>
      </c>
      <c r="G226" s="81"/>
      <c r="H226" s="81"/>
      <c r="I226" s="81"/>
      <c r="J226" s="132" t="s">
        <v>67</v>
      </c>
      <c r="K226" s="132"/>
      <c r="L226" s="132"/>
      <c r="M226" s="132"/>
      <c r="N226" s="111">
        <f>F196+F210+F226</f>
        <v>0</v>
      </c>
      <c r="O226" s="111" t="s">
        <v>70</v>
      </c>
      <c r="P226" s="135"/>
      <c r="Q226" s="12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5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135"/>
      <c r="Q227" s="121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30.75" customHeight="1">
      <c r="A230" s="73"/>
      <c r="B230" s="73"/>
      <c r="C230" s="157" t="s">
        <v>22</v>
      </c>
      <c r="D230" s="158"/>
      <c r="E230" s="159"/>
      <c r="F230" s="74">
        <f>F76+F90+F104+F126+F145+F159+F170+F181+F196+F210+F226</f>
        <v>0</v>
      </c>
      <c r="G230" s="75" t="s">
        <v>23</v>
      </c>
      <c r="H230" s="75" t="s">
        <v>71</v>
      </c>
      <c r="I230" s="73"/>
      <c r="J230" s="73"/>
      <c r="K230" s="73"/>
      <c r="L230" s="73"/>
      <c r="M230" s="73"/>
      <c r="N230" s="73"/>
      <c r="O230" s="73"/>
      <c r="P230" s="73"/>
      <c r="Q230" s="73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14"/>
      <c r="K234" s="14"/>
      <c r="L234" s="14"/>
      <c r="M234" s="14"/>
      <c r="N234" s="14"/>
      <c r="O234" s="14"/>
      <c r="P234" s="5"/>
      <c r="Q234" s="5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5.75">
      <c r="A235" s="5"/>
      <c r="B235" s="5"/>
      <c r="C235" s="5"/>
      <c r="D235" s="160" t="s">
        <v>24</v>
      </c>
      <c r="E235" s="161"/>
      <c r="F235" s="161"/>
      <c r="G235" s="161"/>
      <c r="H235" s="161"/>
      <c r="I235" s="5"/>
      <c r="J235" s="131" t="s">
        <v>36</v>
      </c>
      <c r="K235" s="131"/>
      <c r="L235" s="131"/>
      <c r="M235" s="131"/>
      <c r="N235" s="131"/>
      <c r="O235" s="15"/>
      <c r="P235" s="5"/>
      <c r="Q235" s="5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5">
      <c r="A236" s="5"/>
      <c r="B236" s="5"/>
      <c r="C236" s="5"/>
      <c r="D236" s="5"/>
      <c r="E236" s="5"/>
      <c r="F236" s="5"/>
      <c r="G236" s="5"/>
      <c r="H236" s="5"/>
      <c r="I236" s="5"/>
      <c r="J236" s="14"/>
      <c r="K236" s="14"/>
      <c r="L236" s="14"/>
      <c r="M236" s="14"/>
      <c r="N236" s="14"/>
      <c r="O236" s="14"/>
      <c r="P236" s="5"/>
      <c r="Q236" s="5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5">
      <c r="A237" s="5"/>
      <c r="B237" s="5"/>
      <c r="C237" s="5"/>
      <c r="D237" s="5"/>
      <c r="E237" s="5"/>
      <c r="F237" s="5"/>
      <c r="G237" s="5"/>
      <c r="H237" s="5"/>
      <c r="I237" s="5"/>
      <c r="J237" s="127" t="s">
        <v>56</v>
      </c>
      <c r="K237" s="127"/>
      <c r="L237" s="127"/>
      <c r="M237" s="127"/>
      <c r="N237" s="127"/>
      <c r="O237" s="127"/>
      <c r="P237" s="127"/>
      <c r="Q237" s="12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5">
      <c r="A238" s="5"/>
      <c r="B238" s="5"/>
      <c r="C238" s="5"/>
      <c r="D238" s="5"/>
      <c r="E238" s="5"/>
      <c r="F238" s="5"/>
      <c r="G238" s="5"/>
      <c r="H238" s="5"/>
      <c r="I238" s="5"/>
      <c r="J238" s="127" t="s">
        <v>57</v>
      </c>
      <c r="K238" s="127"/>
      <c r="L238" s="127"/>
      <c r="M238" s="127"/>
      <c r="N238" s="127"/>
      <c r="O238" s="127"/>
      <c r="P238" s="127"/>
      <c r="Q238" s="12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5">
      <c r="A239" s="5"/>
      <c r="B239" s="5"/>
      <c r="C239" s="5"/>
      <c r="D239" s="5"/>
      <c r="E239" s="5"/>
      <c r="F239" s="5"/>
      <c r="G239" s="5"/>
      <c r="H239" s="5"/>
      <c r="I239" s="5"/>
      <c r="J239" s="127" t="s">
        <v>58</v>
      </c>
      <c r="K239" s="127"/>
      <c r="L239" s="127"/>
      <c r="M239" s="127"/>
      <c r="N239" s="127"/>
      <c r="O239" s="127"/>
      <c r="P239" s="127"/>
      <c r="Q239" s="12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5">
      <c r="A240" s="5"/>
      <c r="B240" s="5"/>
      <c r="C240" s="5"/>
      <c r="D240" s="5"/>
      <c r="E240" s="5"/>
      <c r="F240" s="5"/>
      <c r="G240" s="5"/>
      <c r="H240" s="5"/>
      <c r="I240" s="5"/>
      <c r="J240" s="127" t="s">
        <v>59</v>
      </c>
      <c r="K240" s="127"/>
      <c r="L240" s="127"/>
      <c r="M240" s="127"/>
      <c r="N240" s="127"/>
      <c r="O240" s="127"/>
      <c r="P240" s="127"/>
      <c r="Q240" s="12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5">
      <c r="A241" s="5"/>
      <c r="B241" s="5"/>
      <c r="C241" s="5"/>
      <c r="D241" s="5"/>
      <c r="E241" s="5"/>
      <c r="F241" s="5"/>
      <c r="G241" s="5"/>
      <c r="H241" s="5"/>
      <c r="I241" s="5"/>
      <c r="J241" s="127" t="s">
        <v>60</v>
      </c>
      <c r="K241" s="127"/>
      <c r="L241" s="127"/>
      <c r="M241" s="127"/>
      <c r="N241" s="127"/>
      <c r="O241" s="127"/>
      <c r="P241" s="127"/>
      <c r="Q241" s="12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5">
      <c r="A242" s="5"/>
      <c r="B242" s="5"/>
      <c r="C242" s="5"/>
      <c r="D242" s="5"/>
      <c r="E242" s="5"/>
      <c r="F242" s="5"/>
      <c r="G242" s="5"/>
      <c r="H242" s="5"/>
      <c r="I242" s="5"/>
      <c r="J242" s="176" t="s">
        <v>61</v>
      </c>
      <c r="K242" s="176"/>
      <c r="L242" s="176"/>
      <c r="M242" s="176"/>
      <c r="N242" s="176"/>
      <c r="O242" s="176"/>
      <c r="P242" s="176"/>
      <c r="Q242" s="123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5">
      <c r="A243" s="5"/>
      <c r="B243" s="5"/>
      <c r="C243" s="5"/>
      <c r="D243" s="5"/>
      <c r="E243" s="5"/>
      <c r="F243" s="5"/>
      <c r="G243" s="5"/>
      <c r="H243" s="5"/>
      <c r="I243" s="5"/>
      <c r="J243" s="177" t="s">
        <v>62</v>
      </c>
      <c r="K243" s="177"/>
      <c r="L243" s="177"/>
      <c r="M243" s="177"/>
      <c r="N243" s="177"/>
      <c r="O243" s="177"/>
      <c r="P243" s="177"/>
      <c r="Q243" s="123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130" t="s">
        <v>81</v>
      </c>
      <c r="K244" s="130"/>
      <c r="L244" s="130"/>
      <c r="M244" s="130"/>
      <c r="N244" s="130"/>
      <c r="O244" s="130"/>
      <c r="P244" s="130"/>
      <c r="Q244" s="124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128" t="s">
        <v>82</v>
      </c>
      <c r="K245" s="128"/>
      <c r="L245" s="128"/>
      <c r="M245" s="128"/>
      <c r="N245" s="128"/>
      <c r="O245" s="128"/>
      <c r="P245" s="125"/>
      <c r="Q245" s="124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5">
      <c r="A246" s="5"/>
      <c r="B246" s="5"/>
      <c r="C246" s="5"/>
      <c r="D246" s="5"/>
      <c r="E246" s="5"/>
      <c r="F246" s="5"/>
      <c r="G246" s="5"/>
      <c r="H246" s="5"/>
      <c r="I246" s="5"/>
      <c r="J246" s="178" t="s">
        <v>63</v>
      </c>
      <c r="K246" s="178"/>
      <c r="L246" s="178"/>
      <c r="M246" s="178"/>
      <c r="N246" s="178"/>
      <c r="O246" s="178"/>
      <c r="P246" s="178"/>
      <c r="Q246" s="12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5">
      <c r="A247" s="5"/>
      <c r="B247" s="5"/>
      <c r="C247" s="5"/>
      <c r="D247" s="5"/>
      <c r="E247" s="5"/>
      <c r="F247" s="5"/>
      <c r="G247" s="5"/>
      <c r="H247" s="5"/>
      <c r="I247" s="5"/>
      <c r="J247" s="178" t="s">
        <v>64</v>
      </c>
      <c r="K247" s="178"/>
      <c r="L247" s="178"/>
      <c r="M247" s="178"/>
      <c r="N247" s="178"/>
      <c r="O247" s="178"/>
      <c r="P247" s="178"/>
      <c r="Q247" s="12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5">
      <c r="A248" s="5"/>
      <c r="B248" s="5"/>
      <c r="C248" s="5"/>
      <c r="D248" s="5"/>
      <c r="E248" s="5"/>
      <c r="F248" s="5"/>
      <c r="G248" s="5"/>
      <c r="H248" s="5"/>
      <c r="I248" s="5"/>
      <c r="J248" s="178" t="s">
        <v>65</v>
      </c>
      <c r="K248" s="178"/>
      <c r="L248" s="178"/>
      <c r="M248" s="178"/>
      <c r="N248" s="178"/>
      <c r="O248" s="178"/>
      <c r="P248" s="178"/>
      <c r="Q248" s="12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5">
      <c r="A249" s="5"/>
      <c r="B249" s="5"/>
      <c r="C249" s="5"/>
      <c r="D249" s="5"/>
      <c r="E249" s="5"/>
      <c r="F249" s="5"/>
      <c r="G249" s="5"/>
      <c r="H249" s="5"/>
      <c r="I249" s="5"/>
      <c r="J249" s="175"/>
      <c r="K249" s="175"/>
      <c r="L249" s="175"/>
      <c r="M249" s="175"/>
      <c r="N249" s="14"/>
      <c r="O249" s="14"/>
      <c r="P249" s="5"/>
      <c r="Q249" s="5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5">
      <c r="A250" s="5"/>
      <c r="B250" s="5"/>
      <c r="C250" s="5"/>
      <c r="D250" s="5"/>
      <c r="E250" s="5"/>
      <c r="F250" s="5"/>
      <c r="G250" s="5"/>
      <c r="H250" s="5"/>
      <c r="I250" s="5"/>
      <c r="J250" s="14"/>
      <c r="K250" s="14"/>
      <c r="L250" s="14"/>
      <c r="M250" s="14"/>
      <c r="N250" s="14"/>
      <c r="O250" s="14"/>
      <c r="P250" s="5"/>
      <c r="Q250" s="5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5">
      <c r="A251" s="5"/>
      <c r="B251" s="5"/>
      <c r="C251" s="5"/>
      <c r="D251" s="5"/>
      <c r="E251" s="5"/>
      <c r="F251" s="5"/>
      <c r="G251" s="5"/>
      <c r="H251" s="5"/>
      <c r="I251" s="5"/>
      <c r="J251" s="14"/>
      <c r="K251" s="14"/>
      <c r="L251" s="14"/>
      <c r="M251" s="14"/>
      <c r="N251" s="14"/>
      <c r="O251" s="14"/>
      <c r="P251" s="5"/>
      <c r="Q251" s="5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">
      <c r="A252" s="5"/>
      <c r="B252" s="5"/>
      <c r="C252" s="8"/>
      <c r="D252" s="156" t="s">
        <v>28</v>
      </c>
      <c r="E252" s="156"/>
      <c r="F252" s="156"/>
      <c r="G252" s="156"/>
      <c r="H252" s="156"/>
      <c r="I252" s="5"/>
      <c r="J252" s="14"/>
      <c r="K252" s="14"/>
      <c r="L252" s="14"/>
      <c r="M252" s="14"/>
      <c r="N252" s="14"/>
      <c r="O252" s="14"/>
      <c r="P252" s="5"/>
      <c r="Q252" s="5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">
      <c r="A253" s="5"/>
      <c r="B253" s="5"/>
      <c r="C253" s="5"/>
      <c r="D253" s="5"/>
      <c r="E253" s="5"/>
      <c r="F253" s="5"/>
      <c r="G253" s="5"/>
      <c r="H253" s="5"/>
      <c r="I253" s="5"/>
      <c r="J253" s="14"/>
      <c r="K253" s="14"/>
      <c r="L253" s="14"/>
      <c r="M253" s="14"/>
      <c r="N253" s="14"/>
      <c r="O253" s="14"/>
      <c r="P253" s="5"/>
      <c r="Q253" s="5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5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5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5" customHeight="1">
      <c r="A259" s="126"/>
      <c r="B259" s="126"/>
      <c r="C259" s="126"/>
      <c r="D259" s="179" t="s">
        <v>80</v>
      </c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26"/>
      <c r="Q259" s="126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5">
      <c r="A260" s="126"/>
      <c r="B260" s="126"/>
      <c r="C260" s="126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26"/>
      <c r="Q260" s="126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5">
      <c r="A261" s="126"/>
      <c r="B261" s="126"/>
      <c r="C261" s="126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26"/>
      <c r="Q261" s="126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49.5" customHeight="1">
      <c r="A262" s="126"/>
      <c r="B262" s="126"/>
      <c r="C262" s="126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26"/>
      <c r="Q262" s="126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48" customHeight="1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</sheetData>
  <sheetProtection password="CC3D" sheet="1" objects="1" scenarios="1" selectLockedCells="1"/>
  <mergeCells count="85">
    <mergeCell ref="D259:O262"/>
    <mergeCell ref="C63:N63"/>
    <mergeCell ref="D89:E89"/>
    <mergeCell ref="D75:E75"/>
    <mergeCell ref="D103:E103"/>
    <mergeCell ref="D125:E125"/>
    <mergeCell ref="C93:I93"/>
    <mergeCell ref="C94:I94"/>
    <mergeCell ref="D76:E76"/>
    <mergeCell ref="C79:I79"/>
    <mergeCell ref="C80:I80"/>
    <mergeCell ref="D90:E90"/>
    <mergeCell ref="D104:E104"/>
    <mergeCell ref="C107:I107"/>
    <mergeCell ref="C65:I65"/>
    <mergeCell ref="C66:I66"/>
    <mergeCell ref="J249:M249"/>
    <mergeCell ref="J240:P240"/>
    <mergeCell ref="J241:P241"/>
    <mergeCell ref="J242:P242"/>
    <mergeCell ref="J243:P243"/>
    <mergeCell ref="J246:P246"/>
    <mergeCell ref="J247:P247"/>
    <mergeCell ref="J248:P248"/>
    <mergeCell ref="D74:I74"/>
    <mergeCell ref="C149:I149"/>
    <mergeCell ref="D126:E126"/>
    <mergeCell ref="C150:I150"/>
    <mergeCell ref="D152:I152"/>
    <mergeCell ref="C129:I129"/>
    <mergeCell ref="D143:F143"/>
    <mergeCell ref="D145:E145"/>
    <mergeCell ref="D131:H131"/>
    <mergeCell ref="D137:G137"/>
    <mergeCell ref="D144:E144"/>
    <mergeCell ref="G145:I145"/>
    <mergeCell ref="D117:G117"/>
    <mergeCell ref="D252:H252"/>
    <mergeCell ref="D222:I222"/>
    <mergeCell ref="D226:E226"/>
    <mergeCell ref="C230:E230"/>
    <mergeCell ref="D235:H235"/>
    <mergeCell ref="D225:E225"/>
    <mergeCell ref="D153:I153"/>
    <mergeCell ref="D190:H190"/>
    <mergeCell ref="D203:H203"/>
    <mergeCell ref="D210:E210"/>
    <mergeCell ref="C213:I213"/>
    <mergeCell ref="C162:I162"/>
    <mergeCell ref="D156:E156"/>
    <mergeCell ref="F156:G156"/>
    <mergeCell ref="C163:I163"/>
    <mergeCell ref="C200:I200"/>
    <mergeCell ref="D206:E206"/>
    <mergeCell ref="F206:G206"/>
    <mergeCell ref="D159:E159"/>
    <mergeCell ref="D170:E170"/>
    <mergeCell ref="C173:I173"/>
    <mergeCell ref="C174:I174"/>
    <mergeCell ref="D220:I220"/>
    <mergeCell ref="C187:I187"/>
    <mergeCell ref="D196:E196"/>
    <mergeCell ref="C199:I199"/>
    <mergeCell ref="C214:I214"/>
    <mergeCell ref="D216:I216"/>
    <mergeCell ref="D218:I218"/>
    <mergeCell ref="D193:E193"/>
    <mergeCell ref="F193:G193"/>
    <mergeCell ref="D189:I189"/>
    <mergeCell ref="D181:E181"/>
    <mergeCell ref="C186:I186"/>
    <mergeCell ref="C184:J185"/>
    <mergeCell ref="G181:I181"/>
    <mergeCell ref="K181:L181"/>
    <mergeCell ref="J239:P239"/>
    <mergeCell ref="J238:P238"/>
    <mergeCell ref="J237:P237"/>
    <mergeCell ref="J245:O245"/>
    <mergeCell ref="K145:L145"/>
    <mergeCell ref="J244:P244"/>
    <mergeCell ref="J235:N235"/>
    <mergeCell ref="J226:M226"/>
    <mergeCell ref="P62:P146"/>
    <mergeCell ref="P147:P183"/>
    <mergeCell ref="P184:P2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koroteeva</dc:creator>
  <cp:keywords/>
  <dc:description/>
  <cp:lastModifiedBy>Marina</cp:lastModifiedBy>
  <cp:lastPrinted>2018-06-29T05:04:36Z</cp:lastPrinted>
  <dcterms:created xsi:type="dcterms:W3CDTF">2018-05-10T08:49:38Z</dcterms:created>
  <dcterms:modified xsi:type="dcterms:W3CDTF">2019-01-10T07:35:04Z</dcterms:modified>
  <cp:category/>
  <cp:version/>
  <cp:contentType/>
  <cp:contentStatus/>
</cp:coreProperties>
</file>